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mc:AlternateContent xmlns:mc="http://schemas.openxmlformats.org/markup-compatibility/2006">
    <mc:Choice Requires="x15">
      <x15ac:absPath xmlns:x15ac="http://schemas.microsoft.com/office/spreadsheetml/2010/11/ac" url="C:\Users\Rochus.Reinhart\Music\"/>
    </mc:Choice>
  </mc:AlternateContent>
  <xr:revisionPtr revIDLastSave="0" documentId="13_ncr:1_{57B5A309-285F-4061-93DD-3D20F09CF1C2}" xr6:coauthVersionLast="47" xr6:coauthVersionMax="47" xr10:uidLastSave="{00000000-0000-0000-0000-000000000000}"/>
  <bookViews>
    <workbookView xWindow="19080" yWindow="-120" windowWidth="19440" windowHeight="15600" xr2:uid="{00000000-000D-0000-FFFF-FFFF00000000}"/>
  </bookViews>
  <sheets>
    <sheet name="Deckblatt" sheetId="2" r:id="rId1"/>
    <sheet name="Ergebnis" sheetId="3" r:id="rId2"/>
    <sheet name="I Datenschutz" sheetId="1" r:id="rId3"/>
    <sheet name="II IT-Sicherheit" sheetId="4" r:id="rId4"/>
    <sheet name="III Bau" sheetId="5" r:id="rId5"/>
    <sheet name="IV Haushaltswesen" sheetId="6" r:id="rId6"/>
    <sheet name="V Kassenwesen" sheetId="7" r:id="rId7"/>
    <sheet name="VI Rechnungswesen" sheetId="8" r:id="rId8"/>
    <sheet name="VII H &amp; Wirtschaftsführung" sheetId="9" r:id="rId9"/>
    <sheet name="Ampeln" sheetId="10" state="hidden" r:id="rId10"/>
    <sheet name="Steuerelemente" sheetId="11" state="hidden" r:id="rId11"/>
  </sheets>
  <definedNames>
    <definedName name="Ampel_Bau">INDIRECT("'Ampeln'!$A$"&amp;Ergebnis!#REF!)</definedName>
    <definedName name="Ampel_Datenschutz">INDIRECT("'Ampeln'!$A$"&amp;Ergebnis!#REF!)</definedName>
    <definedName name="Ampel_Gesamtergebnis">INDIRECT("'Ampeln'!$A$"&amp;Ergebnis!#REF!)</definedName>
    <definedName name="Ampel_Haushaltswesen">INDIRECT("'Ampeln'!$A$"&amp;Ergebnis!#REF!)</definedName>
    <definedName name="Ampel_HWirtschaftsführung">INDIRECT("'Ampeln'!$A$"&amp;Ergebnis!#REF!)</definedName>
    <definedName name="Ampel_ITSicherheit">INDIRECT("'Ampeln'!$A$"&amp;Ergebnis!#REF!)</definedName>
    <definedName name="Ampel_Kassenwesen">INDIRECT("'Ampeln'!$A$"&amp;Ergebnis!#REF!)</definedName>
    <definedName name="Ampel_Rechnungswesen">INDIRECT("'Ampeln'!$A$"&amp;Ergebnis!#REF!)</definedName>
    <definedName name="_xlnm.Print_Area" localSheetId="0">Deckblatt!$A$1:$E$38</definedName>
    <definedName name="_xlnm.Print_Area" localSheetId="1">Ergebnis!$A$1:$L$21</definedName>
    <definedName name="_xlnm.Print_Area" localSheetId="2">'I Datenschutz'!$A$1:$G$15</definedName>
    <definedName name="_xlnm.Print_Area" localSheetId="3">'II IT-Sicherheit'!$A$1:$G$11</definedName>
    <definedName name="_xlnm.Print_Area" localSheetId="4">'III Bau'!$A$1:$G$14</definedName>
    <definedName name="_xlnm.Print_Area" localSheetId="5">'IV Haushaltswesen'!$A$1:$G$10</definedName>
    <definedName name="_xlnm.Print_Area" localSheetId="6">'V Kassenwesen'!$A$1:$G$15</definedName>
    <definedName name="_xlnm.Print_Area" localSheetId="7">'VI Rechnungswesen'!$A$1:$G$12</definedName>
    <definedName name="_xlnm.Print_Area" localSheetId="8">'VII H &amp; Wirtschaftsführung'!$A$1:$G$13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2" i="9" l="1"/>
  <c r="D19" i="3" s="1"/>
  <c r="D10" i="9"/>
  <c r="D6" i="9"/>
  <c r="D8" i="4"/>
  <c r="D6" i="1" l="1"/>
  <c r="D9" i="6" l="1"/>
  <c r="D16" i="3" s="1"/>
  <c r="D7" i="6"/>
  <c r="D6" i="6"/>
  <c r="D14" i="7"/>
  <c r="D17" i="3" s="1"/>
  <c r="D12" i="7"/>
  <c r="D11" i="7"/>
  <c r="D10" i="7"/>
  <c r="D9" i="7"/>
  <c r="D8" i="7"/>
  <c r="D7" i="7"/>
  <c r="D6" i="7"/>
  <c r="D11" i="8"/>
  <c r="D18" i="3" s="1"/>
  <c r="D9" i="8"/>
  <c r="D8" i="8"/>
  <c r="D7" i="8"/>
  <c r="D6" i="8"/>
  <c r="D9" i="9"/>
  <c r="D8" i="9"/>
  <c r="D7" i="9"/>
  <c r="D13" i="5"/>
  <c r="D15" i="3" s="1"/>
  <c r="D11" i="5"/>
  <c r="D10" i="5"/>
  <c r="D9" i="5"/>
  <c r="D8" i="5"/>
  <c r="D7" i="5"/>
  <c r="D6" i="5"/>
  <c r="D10" i="4"/>
  <c r="D14" i="3" s="1"/>
  <c r="D7" i="4"/>
  <c r="D6" i="4"/>
  <c r="D14" i="1"/>
  <c r="D13" i="3" s="1"/>
  <c r="D12" i="1"/>
  <c r="D11" i="1"/>
  <c r="D10" i="1"/>
  <c r="D9" i="1"/>
  <c r="D8" i="1"/>
  <c r="D7" i="1"/>
  <c r="D11" i="9" l="1"/>
  <c r="D10" i="8"/>
  <c r="D12" i="8" s="1"/>
  <c r="E18" i="3" s="1"/>
  <c r="F18" i="3" s="1"/>
  <c r="D12" i="5"/>
  <c r="D14" i="5" s="1"/>
  <c r="E15" i="3" s="1"/>
  <c r="F15" i="3" s="1"/>
  <c r="D9" i="4"/>
  <c r="D11" i="4" s="1"/>
  <c r="E14" i="3" s="1"/>
  <c r="D13" i="1"/>
  <c r="D13" i="7"/>
  <c r="D8" i="6"/>
  <c r="D20" i="3"/>
  <c r="D13" i="9" l="1"/>
  <c r="E19" i="3" s="1"/>
  <c r="F19" i="3" s="1"/>
  <c r="C19" i="3"/>
  <c r="F14" i="3"/>
  <c r="C18" i="3"/>
  <c r="D10" i="6"/>
  <c r="E16" i="3" s="1"/>
  <c r="F16" i="3" s="1"/>
  <c r="C16" i="3"/>
  <c r="C14" i="3"/>
  <c r="D15" i="7"/>
  <c r="E17" i="3" s="1"/>
  <c r="C17" i="3"/>
  <c r="C15" i="3"/>
  <c r="D15" i="1"/>
  <c r="E13" i="3" s="1"/>
  <c r="C13" i="3"/>
  <c r="J16" i="3" l="1"/>
  <c r="K16" i="3" s="1"/>
  <c r="I16" i="3" s="1"/>
  <c r="F17" i="3"/>
  <c r="F13" i="3"/>
  <c r="E20" i="3"/>
  <c r="C20" i="3"/>
</calcChain>
</file>

<file path=xl/sharedStrings.xml><?xml version="1.0" encoding="utf-8"?>
<sst xmlns="http://schemas.openxmlformats.org/spreadsheetml/2006/main" count="389" uniqueCount="227">
  <si>
    <t>I</t>
  </si>
  <si>
    <t>Datenschutz</t>
  </si>
  <si>
    <t>Allgemeines</t>
  </si>
  <si>
    <t>Rechtsgrundlagen / Hinweise</t>
  </si>
  <si>
    <t>Muster / Vorlagen</t>
  </si>
  <si>
    <r>
      <t xml:space="preserve">Im Bereich des Datenschutzes ist das übergeordnete Ziel das Persönlichkeitsrecht jedes Einzelnen bei der </t>
    </r>
    <r>
      <rPr>
        <u/>
        <sz val="11"/>
        <color theme="1"/>
        <rFont val="Calibri"/>
        <family val="2"/>
        <scheme val="minor"/>
      </rPr>
      <t>Verarbeitung personenbezogener Daten</t>
    </r>
    <r>
      <rPr>
        <sz val="11"/>
        <color theme="1"/>
        <rFont val="Calibri"/>
        <family val="2"/>
        <scheme val="minor"/>
      </rPr>
      <t xml:space="preserve"> zu schützen. Bestimmte Handlungen, die einen Verstoß gegen das Datengeheimnis beinhalten, stellen Straftatbestände dar und können mit Freiheitsstrafe oder mit Geldstrafe geahndet werden. 
Beispiele für den Begriff </t>
    </r>
    <r>
      <rPr>
        <u/>
        <sz val="11"/>
        <color theme="1"/>
        <rFont val="Calibri"/>
        <family val="2"/>
        <scheme val="minor"/>
      </rPr>
      <t>Verarbeitung</t>
    </r>
    <r>
      <rPr>
        <sz val="11"/>
        <color theme="1"/>
        <rFont val="Calibri"/>
        <family val="2"/>
        <scheme val="minor"/>
      </rPr>
      <t xml:space="preserve"> sind (§ 4 Nr. 3 DSG-EKD): 
Erheben, Erfassen, Ordnen, Speichern, Anpassen / Verändern, Auslesen, Abfragen, Verwenden, Verbreiten, Löschen / Vernichten.
Beispiele für </t>
    </r>
    <r>
      <rPr>
        <u/>
        <sz val="11"/>
        <color theme="1"/>
        <rFont val="Calibri"/>
        <family val="2"/>
        <scheme val="minor"/>
      </rPr>
      <t>personenbezogene Daten</t>
    </r>
    <r>
      <rPr>
        <sz val="11"/>
        <color theme="1"/>
        <rFont val="Calibri"/>
        <family val="2"/>
        <scheme val="minor"/>
      </rPr>
      <t xml:space="preserve"> sind (§ 4 Nr. 1 DSG-EKD): 
Name, Adresse, Sozialversicherungsnummer, Religionszugehörigkeit.</t>
    </r>
  </si>
  <si>
    <t>DSG-EKD = Kirchengesetz über den Datenschutz der Evangelischen Kirche in Deutschland.</t>
  </si>
  <si>
    <r>
      <rPr>
        <sz val="11"/>
        <rFont val="Calibri"/>
        <family val="2"/>
        <scheme val="minor"/>
      </rPr>
      <t>Informationen zum Datenschutz in der ELKB sind abrufbar unter:</t>
    </r>
    <r>
      <rPr>
        <u/>
        <sz val="11"/>
        <color theme="10"/>
        <rFont val="Calibri"/>
        <family val="2"/>
        <scheme val="minor"/>
      </rPr>
      <t xml:space="preserve">
https://www2.elkb.de/intranet/datenschutz</t>
    </r>
  </si>
  <si>
    <t>Nummer</t>
  </si>
  <si>
    <t>Frage</t>
  </si>
  <si>
    <t>Einschätzung</t>
  </si>
  <si>
    <t>Punktzahl</t>
  </si>
  <si>
    <t>1.1</t>
  </si>
  <si>
    <t>Wurden alle Mitarbeitenden schriftlich auf das Datengeheimnis verpflichtet?</t>
  </si>
  <si>
    <t>Auswahl</t>
  </si>
  <si>
    <t>§ 26 DSG-EKD: Alle Mitarbeitenden sind schriftlich auf das Datengeheimnis zu verpflichten.
Durch die schriftliche Verpflichtung wird den Mitarbeitenden verdeutlicht, dass Verstöße gegen das Datengeheimnis Pflichtverletzungen darstellen und dienstrechtlich, arbeitsrechtlich, urheberrechtlich, strafrechtlich sowie disziplinarrechtlich geahndet und Haftungstatbestände auslösen können.</t>
  </si>
  <si>
    <r>
      <rPr>
        <sz val="11"/>
        <rFont val="Calibri"/>
        <family val="2"/>
        <scheme val="minor"/>
      </rPr>
      <t>Verpflichtungserklärung von Mitarbeitenden auf das Datengeheimnis:</t>
    </r>
    <r>
      <rPr>
        <u/>
        <sz val="11"/>
        <color theme="10"/>
        <rFont val="Calibri"/>
        <family val="2"/>
        <scheme val="minor"/>
      </rPr>
      <t xml:space="preserve">
https://datenschutz.ekd.de/infothek-items/verpflichtungserklaerung-von-mitarbeitenden-auf-das-datengeheimnis/</t>
    </r>
  </si>
  <si>
    <t>1.2</t>
  </si>
  <si>
    <t>Wurden alle Ehrenamtlichen schriftlich auf das Datengeheimnis verpflichtet?</t>
  </si>
  <si>
    <t>§ 26 DSG-EKD: Werden von Ehrenamtlichen (z. B. Gemeindebriefausträgern) personenbezogene Daten verarbeitet (Name, Adresse), sind auch diese schriftlich auf das Datengeheimnis zu verpflichten.
Durch die schriftliche Verpflichtung wird den ehrenamtlich Mitarbeitenden verdeutlicht, dass Verstöße gegen das Datengeheimnis Pflichtverletzungen darstellen und urheberrechtlich sowie strafrechtlich geahndet und Haftungstatbestände auslösen können.</t>
  </si>
  <si>
    <r>
      <rPr>
        <sz val="11"/>
        <rFont val="Calibri"/>
        <family val="2"/>
        <scheme val="minor"/>
      </rPr>
      <t>Verpflichtungserklärung von Ehrenamtlichen auf das Datengeheimnis:</t>
    </r>
    <r>
      <rPr>
        <u/>
        <sz val="11"/>
        <color theme="10"/>
        <rFont val="Calibri"/>
        <family val="2"/>
        <scheme val="minor"/>
      </rPr>
      <t xml:space="preserve">
https://datenschutz.ekd.de/infothek-items/verpflichtungserklaerung-von-ehrenamtlich-mitarbeitenden-auf-das-datengeheimnis/</t>
    </r>
  </si>
  <si>
    <t>1.3</t>
  </si>
  <si>
    <t>Wurde ein Verzeichnis über die Verarbeitungstätigkeiten erstellt?</t>
  </si>
  <si>
    <t>§ 31 DSG-EKD: Die Führung eines Verzeichnisses über die Verarbeitungstätigkeiten ist verpflichtend. Das Verzeichnis ist auf Anforderung den kirchlichen Aufsichtsbehörden vorzulegen. 
Das Verzeichnis dient u. a. auch dazu die allgemeine Rechenschaftspflicht (§ 5 Abs. 2 DSG-EKD) und die Informationspflichten (u. a. Auskunftspflicht) gegenüber betroffenen Personen zu erfüllen. 
Bsp.: Anfrage eines Gemeindeglieds, welche Daten Kirchengemeinde Musterhausen über sie gespeichert hat.</t>
  </si>
  <si>
    <r>
      <rPr>
        <sz val="11"/>
        <rFont val="Calibri"/>
        <family val="2"/>
        <scheme val="minor"/>
      </rPr>
      <t>Verzeichnis über die Verarbeitungstätigkeiten:</t>
    </r>
    <r>
      <rPr>
        <u/>
        <sz val="11"/>
        <color theme="10"/>
        <rFont val="Calibri"/>
        <family val="2"/>
        <scheme val="minor"/>
      </rPr>
      <t xml:space="preserve">
https://datenschutz.ekd.de/infothek-items/verzeichnis-der-verarbeitungstaetigkeiten/</t>
    </r>
  </si>
  <si>
    <t>1.4</t>
  </si>
  <si>
    <t>Ist eine Datenschutz-Folgeabschätzung erfolgt?</t>
  </si>
  <si>
    <t>§ 34 DSG-EKD: Hat die Verarbeitung von personenbezogenen Daten voraussichtlich ein hohes Risiko für die Rechte natürlicher Personen zur Folge, so ist eine Datenschutz-Folgeabschätzung durchzuführen. Sie stellt eine Abschätzung der Folgen der vorgesehenen Verarbeitungsvorgänge für den Schutz personenbezogener Daten dar.
Ein Beispiel für Datenverarbeitung, bei der eine Datenschutz-Folgeabschätzung durchgeführt werden muss, ist die Verarbeitung von personenbezogenen Daten in Zusammenhang mit dem Taufregister oder kirchlichen Trauungen im Bereich des kirchlichen Meldewesens: Personenstands- und Melderegister sowie anderer Stellen, die Daten aus diesen Registern in großem Umfang oder Meldedaten mit Sperrvermerken gem. § 51 Abs. 1 und 5 Bundesmeldegesetz verarbeiten.</t>
  </si>
  <si>
    <r>
      <rPr>
        <sz val="11"/>
        <rFont val="Calibri"/>
        <family val="2"/>
        <scheme val="minor"/>
      </rPr>
      <t>Wird im Verzeichnis über die Verarbeitungstätigkeiten abgefragt. Ist die Durchführung einer Datenschutz-Folgeabschätzung notwendig, ist ein separates (Referenz)Dokument zu erstellen. Informationen hierzu sind abrufbar unter:</t>
    </r>
    <r>
      <rPr>
        <u/>
        <sz val="11"/>
        <color theme="10"/>
        <rFont val="Calibri"/>
        <family val="2"/>
        <scheme val="minor"/>
      </rPr>
      <t xml:space="preserve">
https://datenschutz.ekd.de/2018/11/30/bfd-ekd-veroeffentlicht-whitelist-fuer-eine-datenschutz-folgabschaetzung/</t>
    </r>
  </si>
  <si>
    <t>1.5</t>
  </si>
  <si>
    <t>Besteht eine Übersicht über die vorhandenen Auftragsverarbeiter und wurden mit diesen Vereinbarungen über die Verarbeitung personenbezogener Daten abgeschlossen?</t>
  </si>
  <si>
    <t>§ 30 DSG-EKD: Werden personenbezogene Daten von anderen - nichtkirchlichen Stellen / Personen - verarbeitet, so stellen diese sog. Auftragsverarbeiter dar. Mit den Auftragsverarbeitern ist ein Vertrag darüber zu schließen, dass sich der Auftragsverarbeiter der kirchlichen Datenschutzaufsicht unterwirft. 
Beispiele für Auftragsverarbeitung sind: 
• Datenträger-/Dokumentenentsorgung durch Dienstleister, 
• Fernwartung / externer Support, wenn ein Zugriff auf personenbezogene Daten nicht ausgeschlossen werden kann,
• Reisekostenabrechnung durch Dienstleister,
• externe Personen / Dienstleister, die im Auftrag Messwerte in Mietwohnungen (Heizung, Strom, Wasser etc.) ablesen und / oder erfassen bzw. verarbeiten.
KEINE Auftragsverarbeitung liegt bei der Inanspruchnahme fremder Fachleistungen bei eigenständig Verantwortlichen, wie z. B. bei Steuerberatern, Rechtsanwälten, externen Betriebsärzten, Wirtschaftsprüfern sowie Bankinstituten, Postdiensten vor.</t>
  </si>
  <si>
    <r>
      <rPr>
        <sz val="11"/>
        <rFont val="Calibri"/>
        <family val="2"/>
        <scheme val="minor"/>
      </rPr>
      <t>Verträge zur Auftragsverarbeitung:</t>
    </r>
    <r>
      <rPr>
        <u/>
        <sz val="11"/>
        <color theme="10"/>
        <rFont val="Calibri"/>
        <family val="2"/>
        <scheme val="minor"/>
      </rPr>
      <t xml:space="preserve">
https://datenschutz.ekd.de/infothek-items/av-vertrag/</t>
    </r>
  </si>
  <si>
    <t>1.6</t>
  </si>
  <si>
    <t>Wurde ein örtlich Beauftragter für den Datenschutz bestellt?</t>
  </si>
  <si>
    <t>§ 36 Abs. 1 DSG-EKD: Ein örtlich Beauftragter ist zu bestellen, wenn mindestens zehn Personen (hierzu zählen auch ehrenamtliche Mitarbeitende) mit der Bearbeitung personenbezogener Daten betraut sind oder besonders schützenswerte personenbezogene Daten (z. B. Gesundheitsdaten, biometrische und genetische Daten) verarbeitet werden. 
Die örtlich Beauftragten beraten und schulen die Leitungen und Mitarbeitenden, sind bei allen Fragen des Datenschutzes in einer kirchlichen Stelle einzubeziehen und können bei Einzelfragen Auskunft geben oder weitervermitteln.</t>
  </si>
  <si>
    <r>
      <rPr>
        <sz val="11"/>
        <rFont val="Calibri"/>
        <family val="2"/>
        <scheme val="minor"/>
      </rPr>
      <t>Informationen zu den örtlich Beauftragten für den Datenschutz:</t>
    </r>
    <r>
      <rPr>
        <u/>
        <sz val="11"/>
        <color theme="10"/>
        <rFont val="Calibri"/>
        <family val="2"/>
        <scheme val="minor"/>
      </rPr>
      <t xml:space="preserve">
https://www2.elkb.de/intranet/node/22462</t>
    </r>
  </si>
  <si>
    <t>1.7</t>
  </si>
  <si>
    <t xml:space="preserve">Bestehen Richtlinien / Vorgaben für die Einhaltung der Bestimmungen des Datenschutzes, z. B. 
• Dienstanweisung für den Umgang mit Passwörtern, 
• Dienstvereinbarung über die Nutzung privater Smartphones 
   und Tablets für dienstliche Zwecke,
• Regelungen für das Arbeiten im Home-Office? </t>
  </si>
  <si>
    <t>Mitarbeitende haben mit den vorhandenen informationstechnischen Kommunikationssystemen verantwortungsbewusst umzugehen. Vereinbarungen / Regelungen sollen dazu beitragen die Sicherheit und den Schutz von IT-Systemen und den gespeicherten Daten zu gewährleisten. 
Eigenmächtige Änderungen der dienstlichen Hardware und deren Konfiguration – insbesondere der Einbau von Karten und der Anschluss von Druckern oder anderen Zusatzgeräten – sind ebenso wie das unbefugte Einspielen von privater Software nicht gestattet. Private IT Geräte dürfen eingesetzt werden, wenn diese durch eine Vereinbarung mit der kirchlichen Stelle zugelassen sind (§ 2 Absatz 2 ITSVO-EKD).</t>
  </si>
  <si>
    <r>
      <rPr>
        <sz val="11"/>
        <rFont val="Calibri"/>
        <family val="2"/>
        <scheme val="minor"/>
      </rPr>
      <t xml:space="preserve">Muster Nutzung elektronischer Kommunikationssysteme am Arbeitsplatz:
</t>
    </r>
    <r>
      <rPr>
        <u/>
        <sz val="11"/>
        <color rgb="FF3B69BB"/>
        <rFont val="Calibri"/>
        <family val="2"/>
        <scheme val="minor"/>
      </rPr>
      <t>https://www2.elkb.de/intranet/system/files/infoportal/downloadliste/muster_nutzung_elektronischer_kommunikationssysteme_am_arbeitsplatz.docx</t>
    </r>
    <r>
      <rPr>
        <u/>
        <sz val="11"/>
        <rFont val="Calibri"/>
        <family val="2"/>
        <scheme val="minor"/>
      </rPr>
      <t xml:space="preserve">
</t>
    </r>
    <r>
      <rPr>
        <sz val="11"/>
        <rFont val="Calibri"/>
        <family val="2"/>
        <scheme val="minor"/>
      </rPr>
      <t>Dienstvereinbarung über die Nutzung privater Smartphones und Tablets für dienstliche Zwecke:</t>
    </r>
    <r>
      <rPr>
        <u/>
        <sz val="11"/>
        <color theme="10"/>
        <rFont val="Calibri"/>
        <family val="2"/>
        <scheme val="minor"/>
      </rPr>
      <t xml:space="preserve">
https://datenschutz.ekd.de/infothek-items/muster-fuer-eine-dienstvereinbarung-ueber-die-nutzung-privater-smartphones-und-tablets-fuer-dienstliche-zwecke/
</t>
    </r>
    <r>
      <rPr>
        <sz val="11"/>
        <rFont val="Calibri"/>
        <family val="2"/>
        <scheme val="minor"/>
      </rPr>
      <t>Handreichung zum Datenschutz im Rahmen der alternierenden Heimtätigkeit (April 2018):</t>
    </r>
    <r>
      <rPr>
        <u/>
        <sz val="11"/>
        <color theme="10"/>
        <rFont val="Calibri"/>
        <family val="2"/>
        <scheme val="minor"/>
      </rPr>
      <t xml:space="preserve">
https://www2.elkb.de/intranet/system/files/infoportal/downloadliste/18-04_handreichung_datenschutz_home-office.pdf</t>
    </r>
  </si>
  <si>
    <t>Erreichte Punktzahl</t>
  </si>
  <si>
    <t>Maximale Punktzahl</t>
  </si>
  <si>
    <t>Einzelergebnis in %</t>
  </si>
  <si>
    <t>Checkliste Selbsteinschätzung</t>
  </si>
  <si>
    <r>
      <t xml:space="preserve">
</t>
    </r>
    <r>
      <rPr>
        <sz val="7"/>
        <color theme="1"/>
        <rFont val="Calibri"/>
        <family val="2"/>
        <scheme val="minor"/>
      </rPr>
      <t>Bild: www.pixabay.com</t>
    </r>
  </si>
  <si>
    <t>Name der Einrichtung:</t>
  </si>
  <si>
    <t>Bsp.: KG Musterhausen</t>
  </si>
  <si>
    <t>Bearbeitungsstand:</t>
  </si>
  <si>
    <t>Bearbeitungshinweise</t>
  </si>
  <si>
    <t xml:space="preserve">Die Fragen dieser Checkliste beziehen sich auf die aktuelle Situation bei Ihnen vor Ort, unabhängig davon, um welche Art von Einrichtung es sich handelt (Verwaltung / Zweckverband / Gesamtkirchengemeinde / Dekanatsbezirk / Kirchengemeinde). Die einzelnen Fragen sind so gestaltet, dass sie in der Regel von der jeweiligen Einrichtung selbst beantwortet werden können. 
Die Fragestellungen sind in sieben Bereiche gegliedert und jeweils auf einem eigenen Tabellenblatt dargestellt:
     I Datenschutz,
     II IT-Sicherheit,
     III Bau,
     IV Haushaltswesen,
     V Kassenwesen,
     VI Rechnungswesen,
     VII Haushalts- und Wirtschaftsführung.
Das Gesamtergebnis ist im Tabellenblatt "Ergebnis" zusammengefasst und hat eine Gültigkeitsdauer von einem Jahr. </t>
  </si>
  <si>
    <r>
      <t xml:space="preserve">Damit Sie ein aussagekräftiges Ergebnis erhalten, achten Sie bitte stets darauf </t>
    </r>
    <r>
      <rPr>
        <b/>
        <sz val="12"/>
        <color rgb="FFFF0000"/>
        <rFont val="Calibri"/>
        <family val="2"/>
        <scheme val="minor"/>
      </rPr>
      <t>ALLE</t>
    </r>
    <r>
      <rPr>
        <sz val="12"/>
        <color rgb="FFFF0000"/>
        <rFont val="Calibri"/>
        <family val="2"/>
        <scheme val="minor"/>
      </rPr>
      <t xml:space="preserve"> Fragen zu beantworten. 
So sollte nach Bearbeitung der Checkliste bei keiner Frage mehr das Feld "Auswahl" als Antwort erscheinen. </t>
    </r>
  </si>
  <si>
    <t>Schritte:</t>
  </si>
  <si>
    <t>1.</t>
  </si>
  <si>
    <t>Bitte beginnen Sie damit in das aktuell geöffnete Tabellenblatt "Deckblatt" den Namen Ihrer Einrichtung sowie den Bearbeitungsstand einzutragen.</t>
  </si>
  <si>
    <t>2.</t>
  </si>
  <si>
    <t>3.</t>
  </si>
  <si>
    <t>Die Ergebnisse pro Bereich führen in Summe zum Gesamtergebnis:</t>
  </si>
  <si>
    <t>4.</t>
  </si>
  <si>
    <r>
      <t xml:space="preserve">Nachdem Sie sich nun einen Überblick über den Aufbau des Dokuments verschafft haben, können Sie gleich mit der Beantwortung der Fragen starten, indem Sie das Tabellenblatt "I Datenschutz" öffnen. 
An dieser Stelle möchten wir Ihnen noch einen Hinweis zur Beantwortung der Fragen am Beispiel der Frage Nr. 1.2 geben: 
</t>
    </r>
    <r>
      <rPr>
        <i/>
        <sz val="12"/>
        <color theme="1"/>
        <rFont val="Calibri"/>
        <family val="2"/>
        <scheme val="minor"/>
      </rPr>
      <t xml:space="preserve">
</t>
    </r>
    <r>
      <rPr>
        <sz val="12"/>
        <color theme="1"/>
        <rFont val="Calibri"/>
        <family val="2"/>
        <scheme val="minor"/>
      </rPr>
      <t xml:space="preserve">
Je nach Ihrer Einschätzung ist eine passende Antwort auszuwählen: "Ja", "Nein", "Teilweise" oder "Nicht zutreffend".
Je nach ausgewählter Antwort wird automatisch eine Punktzahl generiert. Diese wirkt sich - summiert mit den übrigen Antworten - sowohl auf das Einzelergebnis je Bereich (I Datenschutz, II IT-Sicherheit, III Bau etc.) als auch auf das Gesamtergebnis aus (Tabellenblatt "Ergebnis").</t>
    </r>
  </si>
  <si>
    <r>
      <rPr>
        <b/>
        <sz val="12"/>
        <color theme="1"/>
        <rFont val="Calibri"/>
        <family val="2"/>
        <scheme val="minor"/>
      </rPr>
      <t>Ja</t>
    </r>
    <r>
      <rPr>
        <sz val="12"/>
        <color theme="1"/>
        <rFont val="Calibri"/>
        <family val="2"/>
        <scheme val="minor"/>
      </rPr>
      <t xml:space="preserve"> = Ja, es wurden alle ehrenamtlich Mitarbeitenden schriftlich auf das Datengeheimnis 
verpflichtet. </t>
    </r>
  </si>
  <si>
    <r>
      <rPr>
        <b/>
        <sz val="12"/>
        <color theme="1"/>
        <rFont val="Calibri"/>
        <family val="2"/>
        <scheme val="minor"/>
      </rPr>
      <t>Nein</t>
    </r>
    <r>
      <rPr>
        <sz val="12"/>
        <color theme="1"/>
        <rFont val="Calibri"/>
        <family val="2"/>
        <scheme val="minor"/>
      </rPr>
      <t xml:space="preserve"> = Nein, es wurden nicht alle ehrenamtlich Mitarbeitenden schriftlich auf das 
Datengeheimnis verplichtet.</t>
    </r>
  </si>
  <si>
    <r>
      <rPr>
        <b/>
        <sz val="12"/>
        <color theme="1"/>
        <rFont val="Calibri"/>
        <family val="2"/>
        <scheme val="minor"/>
      </rPr>
      <t>Teilweise</t>
    </r>
    <r>
      <rPr>
        <sz val="12"/>
        <color theme="1"/>
        <rFont val="Calibri"/>
        <family val="2"/>
        <scheme val="minor"/>
      </rPr>
      <t xml:space="preserve"> = Einige Ehrenamtliche wurden bereits schriftlich auf das Datengeheimnis 
verplichtet, andere erst mündlich oder noch gar nicht.</t>
    </r>
  </si>
  <si>
    <r>
      <rPr>
        <b/>
        <sz val="12"/>
        <color theme="1"/>
        <rFont val="Calibri"/>
        <family val="2"/>
        <scheme val="minor"/>
      </rPr>
      <t>Nicht zutreffend</t>
    </r>
    <r>
      <rPr>
        <sz val="12"/>
        <color theme="1"/>
        <rFont val="Calibri"/>
        <family val="2"/>
        <scheme val="minor"/>
      </rPr>
      <t xml:space="preserve"> = Es gibt keine ehrenamtlich Mitarbeitende, die schriftlich auf das 
Datengeheimnis verpflichtet werden könnten.</t>
    </r>
  </si>
  <si>
    <t>Ergebnis</t>
  </si>
  <si>
    <t>Überblick über die Ergebnis-Klassen</t>
  </si>
  <si>
    <t>Sehr gut</t>
  </si>
  <si>
    <t>&gt; 54 Punkte</t>
  </si>
  <si>
    <t>&gt; 80%</t>
  </si>
  <si>
    <t>Gut</t>
  </si>
  <si>
    <t>41 - 54 Punkte</t>
  </si>
  <si>
    <t>60% - 80%</t>
  </si>
  <si>
    <t>Ausreichend</t>
  </si>
  <si>
    <t>27 - 40 Punkte</t>
  </si>
  <si>
    <t>40% - 59%</t>
  </si>
  <si>
    <t>Mangelhaft</t>
  </si>
  <si>
    <t>14 - 26 Punkte</t>
  </si>
  <si>
    <t>20% - 39%</t>
  </si>
  <si>
    <t>Ungenügend</t>
  </si>
  <si>
    <t>&lt; 14 Punkte</t>
  </si>
  <si>
    <t>&lt; 20%</t>
  </si>
  <si>
    <t>Zusammenfassung der Ergebnisse je Bereich</t>
  </si>
  <si>
    <t>Bereiche</t>
  </si>
  <si>
    <t>II</t>
  </si>
  <si>
    <t>IT-Sicherheit</t>
  </si>
  <si>
    <t>Gesamtergebnis</t>
  </si>
  <si>
    <t>III</t>
  </si>
  <si>
    <t>Bau</t>
  </si>
  <si>
    <t>IV</t>
  </si>
  <si>
    <t>Haushaltswesen</t>
  </si>
  <si>
    <t>V</t>
  </si>
  <si>
    <t>Kassenwesen</t>
  </si>
  <si>
    <t>VI</t>
  </si>
  <si>
    <t>Rechnungswesen</t>
  </si>
  <si>
    <t>VII</t>
  </si>
  <si>
    <t>Haushalts- und Wirtschaftsführung</t>
  </si>
  <si>
    <t>Summe</t>
  </si>
  <si>
    <t>Die Sicherstellung der IT-Sicherheit nimmt bei kirchlichen Einrichtungen einen wichtigen Stellenwert ein. So sollen mit Informationstechnik (IT) erhobene oder verarbeitete Daten insbesondere vor unberechtigtem Zugriff, unerlaubten Änderungen sowie der Gefahr des Verlustes geschützt werden, um deren Vertraulichkeit, Integrität und Verfügbarkeit jederzeit zu gewährleisten. 
Die Gesamtverantwortung für die IT-Sicherheit trägt das Leitungsorgan der jeweiligen Stelle (§ 4 ITSVO-EKD). Dementsprechend ist in Kirchengemeinden der/die Pfarrer/Pfarrerin und in Gesamtkirchengemeinden bzw. Dekanaten der/die Dekan/Dekanin für die Einhaltung und Umsetzung der Regelungen der IT-Sicherheitsverordnung zuständig. Die Nichtbeachtung der IT-Sicherheitsvorschriften verstößt gegen geltendes Recht und birgt erhebliche finanzielle und ideelle Risiken.
Für die Umsetzung der Einhaltung kirchlicher IT-Sicherheitsvorschriften haben alle kirchlichen Rechtsträger ein IT-Sicherheitskonzept zu erstellen (gem. ITSVO-EKD bereits bis Ende des Jahres 2017). Der Sicherheitsstandard orientiert sich an den Empfehlungen des Bundesamtes für Sicherheit in der Informationstechnik (BSI). Abhängig vom Schutzbedarf stehen für kirchliche Einrichtungen verschiedene Muster-IT-Sicherheitskonzepte (großes oder kleines IT-Sicherheitskonzept) zur Verfügung.</t>
  </si>
  <si>
    <t xml:space="preserve">ITSVO-EKD = Verordnung zur Sicherheit der Informationstechnik,
BSI = Bundesamtes für Sicherheit in der Informationstechnik.
Hinweise bei Anwendung des kleinen IT-Sicherheitskonzepts: 
Die Beantwortung des Fragenkatalogs für das kleine IT-Sicherheitskonzept kann grundsätzlich von der Kirchengemeinde / dem Dekanat selbst durchgeführt werden. Für einzelne Fragen kann der mit der Einrichtung der PCs Beauftragte kontaktiert werden. Auch der IT-Multiplikator bzw. der IT-Beauftragte können unterstützend wirken. </t>
  </si>
  <si>
    <r>
      <rPr>
        <sz val="11"/>
        <rFont val="Calibri"/>
        <family val="2"/>
        <scheme val="minor"/>
      </rPr>
      <t>Informationen zur Informationssicherheit in der ELKB sind hier abrufbar:</t>
    </r>
    <r>
      <rPr>
        <u/>
        <sz val="11"/>
        <color theme="10"/>
        <rFont val="Calibri"/>
        <family val="2"/>
        <scheme val="minor"/>
      </rPr>
      <t xml:space="preserve">
https://www2.elkb.de/intranet/node/13712</t>
    </r>
  </si>
  <si>
    <t>2.1</t>
  </si>
  <si>
    <t>Wurde ein IT-Sicherheitskonzept erstellt?</t>
  </si>
  <si>
    <t>§ 1 ITSVO-EKD: Zur Umsetzung der IT-Sicherheit haben alle kirchlichen Rechtsträger sicherzustellen, dass ein IT-Sicherheitskonzept erstellt wird. 
Wann ein kleines und wann ein großes IT-Sicherheitskonzept zu erstellen ist hängt insbesondere vom Schutzbedarf der Daten, der Art der eingesetzten IT und von den örtlichen Gegebenheiten der jeweiligen kirchlichen Stelle ab.</t>
  </si>
  <si>
    <r>
      <rPr>
        <sz val="11"/>
        <rFont val="Calibri"/>
        <family val="2"/>
        <scheme val="minor"/>
      </rPr>
      <t>Informationen und Muster IT-Sicherheitskonzepte klein / groß sind abrufbar unter:</t>
    </r>
    <r>
      <rPr>
        <u/>
        <sz val="11"/>
        <color theme="10"/>
        <rFont val="Calibri"/>
        <family val="2"/>
        <scheme val="minor"/>
      </rPr>
      <t xml:space="preserve">
https://www2.elkb.de/intranet/node/19639</t>
    </r>
  </si>
  <si>
    <t>2.2</t>
  </si>
  <si>
    <r>
      <t xml:space="preserve">Wenn ein IT-Sicherheitskonzept vorliegt, wie ist der aktuelle Status?
Hinweis:
Wenn </t>
    </r>
    <r>
      <rPr>
        <b/>
        <sz val="11"/>
        <color theme="1"/>
        <rFont val="Calibri"/>
        <family val="2"/>
        <scheme val="minor"/>
      </rPr>
      <t>KEIN</t>
    </r>
    <r>
      <rPr>
        <sz val="11"/>
        <color theme="1"/>
        <rFont val="Calibri"/>
        <family val="2"/>
        <scheme val="minor"/>
      </rPr>
      <t xml:space="preserve"> IT-Sicherheitskonzept erstellt wurde bitte "Nicht zutreffend" auswählen.</t>
    </r>
  </si>
  <si>
    <t>§1 Abs. 2 S. 1 ITSVO-EKD: Das IT-Sicherheitskonzept ist kontinuierlich zu überprüfen / fortzuschreiben (i. d. R. jährlich).</t>
  </si>
  <si>
    <t>2.3</t>
  </si>
  <si>
    <r>
      <t xml:space="preserve">Wann wurde das IT-Sicherheitskonzept letztmalig bearbeitet?
Hinweis:
Wenn </t>
    </r>
    <r>
      <rPr>
        <b/>
        <sz val="11"/>
        <color theme="1"/>
        <rFont val="Calibri"/>
        <family val="2"/>
        <scheme val="minor"/>
      </rPr>
      <t>KEIN</t>
    </r>
    <r>
      <rPr>
        <sz val="11"/>
        <color theme="1"/>
        <rFont val="Calibri"/>
        <family val="2"/>
        <scheme val="minor"/>
      </rPr>
      <t xml:space="preserve"> IT-Sicherheitskonzept erstellt wurde bitte "Nicht zutreffend" auswählen.</t>
    </r>
  </si>
  <si>
    <t>Ja</t>
  </si>
  <si>
    <t xml:space="preserve">Die kirchlichen Körperschaften sind für den gewissenhaften Umgang der ihnen anvertrauten Vermögenswerte verantwortlich. 
Zu einem verantwortungsgerechten Umgang zählt insbesondere die Einhaltung der vorgesehenen Maßnahmen zur Umsetzung der Kirchengemeinde-Bauverordnung in Zusammenarbeit mit der jeweils zuständigen Verwaltungseinrichtung. </t>
  </si>
  <si>
    <t>KGBauV = Kirchengemeinde-Bauverordnung
Hinweis:
Die Verantwortung für die Bewirtschaftung und Erhaltung kirchlicher Gebäude samt Bildung angemessener Rücklagen liegt beim jeweiligen wirtschaftlichen Eigentümer.</t>
  </si>
  <si>
    <r>
      <rPr>
        <sz val="11"/>
        <rFont val="Calibri"/>
        <family val="2"/>
        <scheme val="minor"/>
      </rPr>
      <t>Informationen und Vorlagen sind abrufbar unter:</t>
    </r>
    <r>
      <rPr>
        <u/>
        <sz val="11"/>
        <color theme="10"/>
        <rFont val="Calibri"/>
        <family val="2"/>
        <scheme val="minor"/>
      </rPr>
      <t xml:space="preserve">
https://www2.elkb.de/intranet/node/14464#Bau</t>
    </r>
  </si>
  <si>
    <t>3.1</t>
  </si>
  <si>
    <t>§ 6 KGBauV: Die Erstellung bzw. die fortlaufende Überprüfung der Gebäudekonzeption dient u. a. dazu, den unverzichtbaren Kernbestand kirchlicher Gebäude und die aus besonderen Gründen nicht aufgebbaren Gebäude zu ermitteln sowie Prioritäten für die Planung und Finanzierung kirchlicher Baumaßnahmen festzulegen. 
Hinweis: 
Eine aktuelle Gebäudekonzeption ist i. d. R. nicht älter als 3 Jahre.</t>
  </si>
  <si>
    <r>
      <rPr>
        <sz val="11"/>
        <rFont val="Calibri"/>
        <family val="2"/>
        <scheme val="minor"/>
      </rPr>
      <t>Weiterführende Informationen sind abrufbar unter:</t>
    </r>
    <r>
      <rPr>
        <u/>
        <sz val="11"/>
        <color theme="10"/>
        <rFont val="Calibri"/>
        <family val="2"/>
        <scheme val="minor"/>
      </rPr>
      <t xml:space="preserve">
https://www2.elkb.de/intranet/node/2121</t>
    </r>
  </si>
  <si>
    <t>3.2</t>
  </si>
  <si>
    <t>Liegt ein regionaler Pfarrhausbedarfsplan für Pfarrdienstwohnungen vor?</t>
  </si>
  <si>
    <t>§ 7a KGBauV: Für jeden Dekanatsbezirk ist eine strategische regionale Bedarfsplanung für Pfarrdienstwohnungen (regionaler Pfarrhausbedarfsplan) zu entwickeln, fortlaufend zu überprüfen und mit der landeskirchlichen Ebene abzustimmen.</t>
  </si>
  <si>
    <t>3.3</t>
  </si>
  <si>
    <t>Wird die jährliche Voranmeldeliste erstellt?</t>
  </si>
  <si>
    <t>§ 8 f. KGBauV i. V. m. § 67 KGO: Aus Gründen der Verkehrssicherungspflicht sind die im Eigentum befindlichen Gebäude jährlich durch den Kirchenvorstand (i. d. R. vor der Aufstellung des Haushaltsplans) zu begehen und zu überprüfen. Die Beteiligung eines Architekten bzw. einer Architektin ist nicht erforderlich.
Das Ergebnis der jährlichen Baubegehung ist durch den Kirchenvorstand zu dokumentieren (= jährliche Voranmeldeliste). Eine Kopie ist an das Dekanat sowie die Verwaltungseinrichtung weiterzuleiten.</t>
  </si>
  <si>
    <r>
      <rPr>
        <sz val="11"/>
        <rFont val="Calibri"/>
        <family val="2"/>
        <scheme val="minor"/>
      </rPr>
      <t>Ein Musterprotokoll zur Baubegehung ist abrufbar unter:</t>
    </r>
    <r>
      <rPr>
        <u/>
        <sz val="11"/>
        <color theme="10"/>
        <rFont val="Calibri"/>
        <family val="2"/>
        <scheme val="minor"/>
      </rPr>
      <t xml:space="preserve">
https://www2.elkb.de/intranet/system/files/infoportal/downloadliste/baubegehungsprotokoll_fuer_kg.pdf</t>
    </r>
  </si>
  <si>
    <t>3.4</t>
  </si>
  <si>
    <t>Erfolgen die erweiterten Baubegehungen turnusgemäß?</t>
  </si>
  <si>
    <t xml:space="preserve">§ 8 f. KGBauV i. V. m. § 67 KGO: Aus Gründen der Verkehrssicherungspflicht sind die im Eigentum befindlichen Gebäude im Rahmen der erweiterten Begehung in Abständen von 3 bis 5 Jahren unter Beteiligung der zuständigen Verwaltungseinrichtung sowie des bzw. der örtlichen kirchengemeindlichen Umweltbeauftragten zu überprüfen.
Das Ergebnis der erweiterten Baubegehung ist durch den Kirchenvorstand zu dokumentieren. Eine Kopie ist an das Dekanat sowie die Verwaltungseinrichtung weiterzuleiten.
Hinweis: 
Für die Durchführung der erweiterten Baubegehungen (Zeitplan, Verantwortlichkeiten, Protokollvorlage) empfiehlt es sich ein Konzept im Verbund zu erstellen. </t>
  </si>
  <si>
    <t>Immobilienverwaltungsprogramm: ARCHIKART</t>
  </si>
  <si>
    <t>3.5</t>
  </si>
  <si>
    <t>Existiert eine aktuelle elektronische Gebäudeliste?</t>
  </si>
  <si>
    <t>§ 12 KGBauV: Die zuständige Verwaltungseinrichtung führt und aktualisiert laufend die elektronische Gebäudeliste und führt zu jedem Gebäude ein Planarchiv. Dabei ist sicherzustellen, dass zu jedem Gebäude ein gültiger Energieausweis vorliegt.
Hinweis: 
Eine aktuelle elektronische Gebäudeliste sollte den aktuellen tatsächlichen Bestand widerspiegeln.</t>
  </si>
  <si>
    <t>3.6</t>
  </si>
  <si>
    <t>§ 16 KGBauV: CO2-Ausstoß und Energieverbrauch sind für alle kirchlichen Gebäude getrennt nach Energiearten und nach den einzelnen Zählern laufend zu erfassen, zu dokumentieren und jährlich auszuwerten. Die Dateneingabe soll durch eine geschulte Person der Kirchengemeinde elektronisch über das „Grüne Datenkonto“ erfolgen.
Weiter ist bei der Nutzung der Gebäude unter Einbeziehung der örtlichen Umweltbeauftragten regelmäßig das Nutzerverhalten hinsichtlich Heizung, Lüftung und Beleuchtung auszuwerten; Nutzungsberechtigte sowie hauptamtliche und ehrenamtliche Mitarbeitende sind entsprechend zu schulen.</t>
  </si>
  <si>
    <r>
      <rPr>
        <sz val="11"/>
        <rFont val="Calibri"/>
        <family val="2"/>
        <scheme val="minor"/>
      </rPr>
      <t>Informationen zum Grünen Datenkonto sind abrufbar unter:</t>
    </r>
    <r>
      <rPr>
        <u/>
        <sz val="11"/>
        <color theme="10"/>
        <rFont val="Calibri"/>
        <family val="2"/>
        <scheme val="minor"/>
      </rPr>
      <t xml:space="preserve">
https://www2.elkb.de/intranet/node/32175</t>
    </r>
  </si>
  <si>
    <t>KHO = Kirchliche Haushaltsordnung,
KGO = Kirchengemeindeordnung,
DBO = Dekanatsbezirksordnung,
HKRV = Verordnung über das Haushalts-, Kassen- und Rechnungswesen der (Gesamt-)Kirchengemeinden und Dekanatsbezirke,
HHBek = Haushaltsbekanntmachung.</t>
  </si>
  <si>
    <t>7.1</t>
  </si>
  <si>
    <r>
      <rPr>
        <sz val="11"/>
        <rFont val="Calibri"/>
        <family val="2"/>
        <scheme val="minor"/>
      </rPr>
      <t>Hinweise und Handreichungen zum Steuerrecht sind abrufbar unter:</t>
    </r>
    <r>
      <rPr>
        <u/>
        <sz val="11"/>
        <color theme="10"/>
        <rFont val="Calibri"/>
        <family val="2"/>
        <scheme val="minor"/>
      </rPr>
      <t xml:space="preserve">
https://www2.elkb.de/intranet/node/2067</t>
    </r>
  </si>
  <si>
    <t>7.2</t>
  </si>
  <si>
    <t>7.3</t>
  </si>
  <si>
    <r>
      <t xml:space="preserve">Wenn eine Steuercheckliste vorliegt, sind die erfassten steuerpflichtigen Umsätze geringer oder größer als 22.000,00 EUR?
Hinweis:
Wenn </t>
    </r>
    <r>
      <rPr>
        <b/>
        <sz val="11"/>
        <color theme="1"/>
        <rFont val="Calibri"/>
        <family val="2"/>
        <scheme val="minor"/>
      </rPr>
      <t>KEINE</t>
    </r>
    <r>
      <rPr>
        <sz val="11"/>
        <color theme="1"/>
        <rFont val="Calibri"/>
        <family val="2"/>
        <scheme val="minor"/>
      </rPr>
      <t xml:space="preserve"> Steuercheckliste vorliegt bitte "Nicht zutreffend" auswählen.</t>
    </r>
  </si>
  <si>
    <t xml:space="preserve">Hinweis:
Der steuerpflichtige Betrag ist dem Tabellenblatt "5. Checkl. Steuerpflichtig" (siehe Musterbild rechts) zu entnehmen.
Nr. 1.8 HHBek: Liegt der ermittelte steuerpflichtige Umsatz unter 22.000,00 EUR ist die Kleinunternehmerregelung anzuwenden.
Liegt der ermittelte steuerpflichtige Umsatz dagegen über 22.000,00 EUR, hat der Rechtsträger ab dem 01.01.2025 regelmäßige Umsatzsteuervoranmeldungen und eine Umsatzsteuerjahreserklärung abzugeben. </t>
  </si>
  <si>
    <t>7.4</t>
  </si>
  <si>
    <t>Wird das Vermögen (SB 92) in einer Zentralen Rücklagenverwaltung verwaltet?</t>
  </si>
  <si>
    <t>§ 18 Abs. 1 HKRV: Werden die Rücklagen im Wesentlichen / größtenteils in der Zentralen Rücklagenverwaltung in der zuständigen Verwaltung verwaltet, sind bei gemeinsamer Anlageform die unterschiedlichen Zweckbestimmungen der Mittel nachvollziehbar.
Verwaltet der Rechtsträger dagegen sein Vermögen auf eigenen Konten, können keine Synergieeffekte entstehen, wie sie bei einer gemeinsamen Rücklagenverwaltung möglich sind.</t>
  </si>
  <si>
    <t xml:space="preserve">Wurde damit begonnen ein Risikomanagementsystem aufzubauen? </t>
  </si>
  <si>
    <t xml:space="preserve">Die kirchlichen Körperschaften sind für den gewissenhaften Umgang mit den ihnen anvertrauten Geldern und Vermögenswerten verantwortlich (§ 65 KGO). Zu einem verantwortungsgerechten Umgang zählt auch die Auseinandersetzung mit möglichen Risiken, die sich auf die Vermögenswerte auswirken können. Der Aufbau eines Risikomanagements liefert hierzu einen wichtigen Beitrag. </t>
  </si>
  <si>
    <t>Das Rechnungswesen hat verschiedene Aufgaben. So dient es z. B. dazu die erforderlichen Informationen für den Haushaltsplan und den Haushaltsvollzug bereitzustellen, die Aufstellung der Jahresrechnung bzw. des Jahresabschlusses und die Durchführung des Plan-Ist-Vergleichs zu ermöglichen und die Überprüfung des Umgangs mit kirchlichen Mitteln im Hinblick auf Rechtmäßigkeit, Wirtschaftlichkeit und Sparsamkeit zu gewährleisten (§ 47 KHO).</t>
  </si>
  <si>
    <r>
      <rPr>
        <sz val="11"/>
        <rFont val="Calibri"/>
        <family val="2"/>
        <scheme val="minor"/>
      </rPr>
      <t>Muster für die Erstellung der Jahresrechnung:</t>
    </r>
    <r>
      <rPr>
        <u/>
        <sz val="11"/>
        <color theme="10"/>
        <rFont val="Calibri"/>
        <family val="2"/>
        <scheme val="minor"/>
      </rPr>
      <t xml:space="preserve">
https://www2.elkb.de/intranet/node/14464#Jahresrechnung</t>
    </r>
  </si>
  <si>
    <t>6.1</t>
  </si>
  <si>
    <t>§ 96b KGO bzw. § 39a DBO: Die Jahresrechnung ist innerhalb von sechs Monaten nach Ablauf des Haushaltsjahres zu beschließen.
Hinweis:
Die Einhaltung der Vorlagefrist ist eine Voraussetzung für die Umstellung auf die kirchliche Doppik.</t>
  </si>
  <si>
    <r>
      <rPr>
        <sz val="11"/>
        <rFont val="Calibri"/>
        <family val="2"/>
        <scheme val="minor"/>
      </rPr>
      <t>Formular zur Jahresrechnung:</t>
    </r>
    <r>
      <rPr>
        <u/>
        <sz val="11"/>
        <color theme="10"/>
        <rFont val="Calibri"/>
        <family val="2"/>
        <scheme val="minor"/>
      </rPr>
      <t xml:space="preserve">
https://www2.elkb.de/intranet/node/25453</t>
    </r>
  </si>
  <si>
    <t>6.2</t>
  </si>
  <si>
    <t>Liegen der Jahresrechnung die rechtlich geforderten Anlagen bei?</t>
  </si>
  <si>
    <t>§ 16 i. V. m. §33 HKRV: Zur Jahresrechnung gehören folgende Nachweise:
    1.   Jahresrechnung (Sachbuch-Saldenliste),
    2.   Liste Sachbuchbuchungen,
    3.   Belege,
    4.   Beschluss über den ordentlichen Haushaltsplan,
    5.   Stellenplan,
    6.   Übersicht noch nicht abgewickelter aoMaßnahmen,
    7.   Vermögens- und Schuldenübersicht samt 
           Inventarverzeichnis,
    8.   Zusammenstellung unerledigter 
           Vorschüsse/Verwahrgelder,
    9.   Zusammenstellung Kasseneinnahme- 
           und -ausgaberückstände,
    10. Niederschriften über (Neben)Kassenprüfungen,
    11. Zusammenstellung Bürgschaftsübernahmen,
    12. Allgemeine Zahlungsanordnung
           (falls eine Solche erlassen wurde),
    13. Vollständigkeitserklärung,
    14. Beschluss über die Jahresrechnung.</t>
  </si>
  <si>
    <t>6.3</t>
  </si>
  <si>
    <t>Wird / werden das Inventarverzeichnis / die Bestandsverzeichnisse jährlich geprüft?</t>
  </si>
  <si>
    <t>§ 6 KiInVO: Nach der kirchlichen Inventar- und Vermögensordnung ist das Inventarverzeichnis / sind die Bestandsverzeichnisse jährlich zu prüfen. Das Datum der jährlichen Überprüfung ist im Formblatt der Jahresrechnung einzutragen.
Hinweise:
Der Nachweis der jährlichen Überprüfung dient u. a. im Falle eines Brandschadens, um den Wert des Inventars der Versicherung zu melden. 
Ein vollständiges Inventarverzeichnis enthält nicht nur die jeweils im aktuellen Haushaltsjahr zugegangenen (gekauften) Güter, sondern sämtliche Gegenstände, die im Laufe der vergangenen Jahre angeschafft wurden und vor Ort vorhanden sind.
Die Bewertung erfolgt mit einem Erinnerungswert (1,00 EUR), sofern die Anschaffungskosten nicht ermittelbar sind (§ 4 Abs. 1 S. 3 KiInVO).</t>
  </si>
  <si>
    <t>6.4</t>
  </si>
  <si>
    <t>Wird die Einhaltung der Aufbewahrungsfristen für Rechnungsunterlagen sichergestellt?</t>
  </si>
  <si>
    <t>§§ 37 und 38 HKRV: Die Rechnungsunterlagen sind je nach Zuständigkeit beim Pfarramt, bei der Verwaltungseinrichtung oder beim Dekanat aufzubewahren.
Bis 5 Jahre nach Abschluss der Rechnungsprüfung sind z. B. aufzubewahren: Kontoauszüge, Belege des ordentlichen Haushalts, Haushaltspläne, Einhebelisten (Elternbeiträge, Pacht, Kirchgeld etc.), Fahrtenbücher und Niederschriften über Kassenprüfungen. 
Bis 10 Jahre nach Abschluss der Rechnungsprüfung sind Sachbücher und Zuwendungsbestätigungen aufzubewahren.
Nicht vernichtet werden dürfen u. a. Jahresrechnungen (Sachbuch-Saldenlisten), Beschluss über den ordentlichen Haushaltsplan, Vermögens- und Schuldenübersicht, Vollständigkeitserklärung, Sachbuch 02 mit Belegen und beweiserhebliche Schriftstücke über Baulast und Reichnisse sowie bedeutende Belege.
Daneben sind insbesondere die steuer- und sozialversicherungsrechtlichen Aufbewahrungsfristen zu beachten.</t>
  </si>
  <si>
    <t>Im Bereich des Kassenwesens kann der Vorsitzende des Organs (Kirchengemeinde: Pfarrer/in, Dekanat und Gesamtkirchengemeinde: Dekan/in) eine Kassenanordnung im Rahmen der genehmigten Haushaltsansätze nach § 14 Abs. 2 HKRV durch Beschluss oder Satzung ganz oder teilweise anderen Personen erteilen.
Nach § 16 HKRV besteht auch die Möglichkeit eine allgemeine Zahlungsanordnung für regelmäßig wiederkehrende Einzahlungen und Auszahlungen zu Beginn des Haushaltsjahres zu erlassen. 
Der Erlass einer allgemeinen Zahlungsanordnung sowie die Nutzung der automatisierten Verarbeitung elektronischer Kontoauszüge trägt wesentlich zu einer Arbeitsentlastung bei.
Aus Gründen der Kassensicherheit (§ 18 HKRV) und der Haushaltsüberwachung (§ 13 HKRV) ist es unerlässlich, dass eine zeitnahe Buchführung erfolgt. Belege sollten (u. a. auch um Skontomöglichkeiten zu nutzen) möglichst rasch an die zuständige Verwaltung weitergeleitet werden.</t>
  </si>
  <si>
    <r>
      <rPr>
        <sz val="11"/>
        <rFont val="Calibri"/>
        <family val="2"/>
        <scheme val="minor"/>
      </rPr>
      <t>Übersicht über Begriffe im Bereich des Kassenwesens:</t>
    </r>
    <r>
      <rPr>
        <u/>
        <sz val="11"/>
        <color theme="10"/>
        <rFont val="Calibri"/>
        <family val="2"/>
        <scheme val="minor"/>
      </rPr>
      <t xml:space="preserve">
https://de.cloud.fabasoft.com/folio/public/26j6s2gi0phjx0uyovhz1cq7q3</t>
    </r>
  </si>
  <si>
    <t>5.1</t>
  </si>
  <si>
    <t>Ist die Einrichtung der gemeinsamen Geldbestandsverwaltung angeschlossen?</t>
  </si>
  <si>
    <t xml:space="preserve">§ 18 HKRV: Seit dem 01.01.2018 sind die Kassengeschäfte in einer gemeinsamen Geldbestandsverwaltung - der sog. Einheitskasse - bei der zuständigen Verwaltungseinrichtung abzuwickeln.
Gem. Nr. 1.6 HHBek ist der Zahlungsverkehr grundsätzlich bargeldlos über die Einheitskasse abzuwickeln, Ausgaben sind zu überweisen.
Hinweis:
Oftmals haben sich die Rechtsträger zwar grundsätzlich der gemeinsamen Geldbestandsverwaltung angeschlossen, dennoch wird ein erheblicher Teil der Sachkostenbuchungen bar (z. B. Fahrtkosten, Honorarzahlungen, Aufwandsentschädigungen) über die Nebenkassen abgewickelt. Dieses Vorgehen steht im Widerspruch zur Umsetzung der Einheitskasse und ist somit nicht zulässig. </t>
  </si>
  <si>
    <t>5.2</t>
  </si>
  <si>
    <t>Sind die Anzahl und die Geldbestände der Nebenkassen auf ein Mindestmaß reduziert?</t>
  </si>
  <si>
    <t>Um jederzeit die Zahlungsfähigkeit sicherzustellen, ist eine angemessene Liquiditätsplanung notwendig. Geldbestände, die erheblich über dem notwendigen Bedarf liegen, wirken sich zulasten der Liquidität der Einheitskasse aus. 
Gem. Nr. 1.6 jeweilige HHBek ist die Anzahl der verwendeten Bankkonten / Nebenkassen und der dort gebuchten Umsätze auf ein Mindestmaß zu reduzieren. 
Die unbedingt notwendigen Handkassen sind monatlich mit der Einheitskasse abzurechnen und die örtlich nicht benötigten Gelder sind auf das Konto der Einheitskasse zu übertragen. 
Aus versicherungsrechtlichen Gründen ist außerdem darauf zu achten, die vorhandenen Barbestände möglichst gering zu halten (Versicherungsmerkblatt Zweiter Abschnitt II Nr. 2 Buchst. B Nr. 1d, RS 480).</t>
  </si>
  <si>
    <t>5.3</t>
  </si>
  <si>
    <t>Wie viele Nebenkassen werden vor Ort geführt?</t>
  </si>
  <si>
    <t>Beispiele für Nebenkassen sind Kassen in den Bereichen:
Pfarramt, Kindertageseinrichtung, Chorarbeit, Jugendarbeit.
Hinweis: 
Ziel muss die Reduktion auf ein vor Ort geführtes Konto sein, welches in kurzen Abständen abzurechnen ist (§ 18 Abs. 4 HKRV) und die örtlich nicht benötigten Gelder auf die Konten der Einheitskasse zu übertragen.</t>
  </si>
  <si>
    <t>5.4</t>
  </si>
  <si>
    <t xml:space="preserve">Werden in den Nebenkassen auch Ausgaben, wie z. B. Fahrtkosten, Aufwandsentschädigungen oder Honorare abgerechnet?
</t>
  </si>
  <si>
    <t>Gem. § 18 HKRV sollten die Nebenkassen vor Ort im Wesentlichen zur Einnahme dienen, Ausgaben für Fahrtkosten, Aufwandsentschädigungen und Honorare sind stets über die Einheitskasse abzuwickeln und zu überweisen.</t>
  </si>
  <si>
    <t>5.5</t>
  </si>
  <si>
    <r>
      <t xml:space="preserve">Findet für </t>
    </r>
    <r>
      <rPr>
        <b/>
        <sz val="11"/>
        <color theme="1"/>
        <rFont val="Calibri"/>
        <family val="2"/>
        <scheme val="minor"/>
      </rPr>
      <t xml:space="preserve">ALLE </t>
    </r>
    <r>
      <rPr>
        <sz val="11"/>
        <color theme="1"/>
        <rFont val="Calibri"/>
        <family val="2"/>
        <scheme val="minor"/>
      </rPr>
      <t>geführten Nebenkassen die örtliche Kassenprüfung jährlich samt stichprobenhafter Überprüfung der Buchführung (siehe Hinweis) statt?</t>
    </r>
  </si>
  <si>
    <t>§ 21 HKRV: Kassen sind vom Pfarrer/in bzw. Dekan/in unter Mitwirkung eines Mitgliedes des Vertretungsorgans mindestens einmal jährlich zu prüfen („örtliche Kassenprüfung“).
Über diese Kassenprüfung ist eine Niederschrift zu fertigen, die von allen an der Kassenprüfung Beteiligten zu unterschreiben ist. 
Hinweis:
Bei der Kassenprüfung ist auch stichprobenartig festzustellen, ob
die Buchführung richtig und ordnungsgemäß erfolgt, die Einnahmen und Ausgaben belegt sind und die Einnahmen rechtzeitig erhoben und die Ausgaben ordnungsgemäß geleistet werden.</t>
  </si>
  <si>
    <r>
      <rPr>
        <sz val="11"/>
        <rFont val="Calibri"/>
        <family val="2"/>
        <scheme val="minor"/>
      </rPr>
      <t>Hinweise zur Kassenprüfung:</t>
    </r>
    <r>
      <rPr>
        <u/>
        <sz val="11"/>
        <color theme="10"/>
        <rFont val="Calibri"/>
        <family val="2"/>
        <scheme val="minor"/>
      </rPr>
      <t xml:space="preserve">
https://www2.elkb.de/intranet/node/14464#Kassenpr%C3%Bcfung</t>
    </r>
  </si>
  <si>
    <t>5.6</t>
  </si>
  <si>
    <t>Werden Rechnungen / Bescheide über KFM-Faktura gestellt?</t>
  </si>
  <si>
    <t xml:space="preserve">Nr. 1.5 HHBek: Für die Rechnungstellung wird der Einsatz von KFM-Faktura empfohlen. </t>
  </si>
  <si>
    <t>5.7</t>
  </si>
  <si>
    <t>Existieren Regelungen zur Ablage rechnungslegungsrelevanter Unterlagen (z. B. E-Mails, elektronische Rechnungen und Kontoauszüge)?</t>
  </si>
  <si>
    <t>§ 31 HKRV: Für jede Einnahme- und Ausgabebuchung muss ein ordnungsgemäßer Beleg vorhanden sein.
Gehen elektronische Belege, z. B. Telefonrechnungen, per E-Mail ein, so sind diese in ihrer ursprünglichen Form aufzubewahren. Das heißt, dass eine per E-Mail-Anhang (PDF-Datei) eingehende Rechnung herunterzuladen und auf Ebene der Verwaltung (kassenführende Stelle) aufzubewahren und zu sichern ist. 
Elektronische Kontoauszüge müssen in einem geschützten Format (z. B. PDF-A) vorliegen.</t>
  </si>
  <si>
    <r>
      <rPr>
        <sz val="11"/>
        <rFont val="Calibri"/>
        <family val="2"/>
        <scheme val="minor"/>
      </rPr>
      <t>Hinweise zum Umgang mit (elektronischen) Belegen:</t>
    </r>
    <r>
      <rPr>
        <u/>
        <sz val="11"/>
        <color theme="10"/>
        <rFont val="Calibri"/>
        <family val="2"/>
        <scheme val="minor"/>
      </rPr>
      <t xml:space="preserve">
https://de.cloud.fabasoft.com/folio/public/2bvchdn6311e02ah6v7ltq8bej</t>
    </r>
  </si>
  <si>
    <t>Der Haushalt ist Grundlage für die Haushalts- und Wirtschaftsführung; er dient im Rahmen der vorgegebenen Ziele der Feststellung und Deckung des Mittelbedarfs, der zur Erfüllung der Aufgaben voraussichtlich notwendig sein wird. Der Haushalt ist für jedes Haushaltsjahr auf der Grundlage eines Haushaltsplanes zu führen, Haushaltsjahr ist das Kalenderjahr. Kirchengemeinden und Dekanatsbezirke, die jährlich im Wesentlichen gleichbleibende Einnahmen und Ausgaben aufweisen, sollen den Haushaltsplan für zwei Haushaltsjahre aufstellen. Der Haushaltsplan muss sämtliche voraussehbaren Einnahmen und Ausgaben enthalten und abgeglichen sein.
Das zuständige Organ überwacht die Haushaltsführung. Die Verpflichtung, den Haushaltsplan zu überwachen, gilt auch dann, wenn Aufgaben des Haushalts-, Kassen- und Rechnungswesens einer kirchlichen Verwaltungseinrichtung nach §§ 75 oder 97 KGO übertragen sind.
Soweit erforderlich, ist ein Nachtragshaushaltsplan aufzustellen. Ein Nachtragshaushaltsplan ist erforderlich, wenn sich im Laufe des Haushaltszeitraums herausstellt, dass der Ausgleich des Haushalts gefährdet ist und nur durch Erhöhung der Einnahmen gesichert werden kann. Mehraufwendungen und Mindereinnahmen in Abschnitten von Selbstabschließern (z. B. Kindertagesstätten, Friedhöfe) sind in einem Nachtragshaushaltsplan zu veranschlagen, der sich auf diesen Abschnitt beschränkt.</t>
  </si>
  <si>
    <r>
      <rPr>
        <sz val="11"/>
        <rFont val="Calibri"/>
        <family val="2"/>
        <scheme val="minor"/>
      </rPr>
      <t>Hinweise zum Haushaltswesen:</t>
    </r>
    <r>
      <rPr>
        <u/>
        <sz val="11"/>
        <color theme="10"/>
        <rFont val="Calibri"/>
        <family val="2"/>
        <scheme val="minor"/>
      </rPr>
      <t xml:space="preserve">
https://www2.elkb.de/intranet/node/10716#Haushaltswesen</t>
    </r>
  </si>
  <si>
    <t>4.1</t>
  </si>
  <si>
    <t>Ist der Haushaltsplan rechtzeitig (vor Beginn des Haushaltsjahres) beschlossen?</t>
  </si>
  <si>
    <t xml:space="preserve">§ 4 HKRV: Der Haushaltsplan ist jeweils vor Beginn des Haushaltsjahres vom zuständigen Organ (Kirchengemeinde: Pfarrer/in, Dekanat und Gesamtkirchengemeinde: Dekan/in) zu beschließen. 
Kirchengemeinden, die gemäß § 18a KGO einen gemeinsamen Kirchenvorstand gebildet haben, sollen einen gemeinsamen Haushaltsplan aufstellen.
Hinweise: 
Ausgaben vor Beschluss des Haushaltsplans dürfen nur getätigt werden, sofern es sich hierbei um eine rechtliche Verpflichtung oder um unabweisbare Aufgaben handelt (§ 12 HKRV).
Die rechtzeitige Beschlussfassung des Haushaltsplans ist eine Voraussetzung für die Umstellung auf die kirchliche Doppik. </t>
  </si>
  <si>
    <r>
      <rPr>
        <sz val="11"/>
        <rFont val="Calibri"/>
        <family val="2"/>
        <scheme val="minor"/>
      </rPr>
      <t>Formular zum Haushaltsplan:</t>
    </r>
    <r>
      <rPr>
        <u/>
        <sz val="11"/>
        <color theme="10"/>
        <rFont val="Calibri"/>
        <family val="2"/>
        <scheme val="minor"/>
      </rPr>
      <t xml:space="preserve">
https://www2.elkb.de/intranet/node/25453</t>
    </r>
  </si>
  <si>
    <t>4.2</t>
  </si>
  <si>
    <t>Liegen dem Haushaltsplan die rechtlich geforderten Anlagen bei?</t>
  </si>
  <si>
    <t>§ 6 HKRV: Anlagen zum ordentlichen Haushaltsplan sind:
    1. Stellenplan,
    2. Vorausberechnung des Personalaufwands,
    3. Berechnung der Fördermittel nach dem BayKiBiG 
         (falls eine Kindertagesstätte vorhanden ist),
    4. Nachweis über das Kapitalvermögen 
         (einschließlich Rücklagen),
    5. Nachweis über den Schuldenstand und 
         Kassenkredite,
    6. Nachweis über das Grundvermögen,
    7. Nachweis über Nutzungsrechte,
    8. Nachweis für Bürgschaftsübernahmen,
    9. Nachweis über Dauerschuldverträge.</t>
  </si>
  <si>
    <r>
      <rPr>
        <sz val="11"/>
        <rFont val="Calibri"/>
        <family val="2"/>
        <scheme val="minor"/>
      </rPr>
      <t xml:space="preserve">Vorlage Stellenplan:
</t>
    </r>
    <r>
      <rPr>
        <u/>
        <sz val="11"/>
        <color theme="8"/>
        <rFont val="Calibri"/>
        <family val="2"/>
        <scheme val="minor"/>
      </rPr>
      <t>https://www2.elkb.de/intranet/node/14464#Stellenplan</t>
    </r>
    <r>
      <rPr>
        <sz val="11"/>
        <rFont val="Calibri"/>
        <family val="2"/>
        <scheme val="minor"/>
      </rPr>
      <t xml:space="preserve">
Ein Muster für die Erfassung der Dauerschuldverträge ist abrufbar unter:</t>
    </r>
    <r>
      <rPr>
        <u/>
        <sz val="11"/>
        <color theme="10"/>
        <rFont val="Calibri"/>
        <family val="2"/>
        <scheme val="minor"/>
      </rPr>
      <t xml:space="preserve">
https://www2.elkb.de/intranet/system/files/infoportal/downloadliste/2019-10-09_vordruck_dauerschuldvertraege_0.xls</t>
    </r>
  </si>
  <si>
    <t>Teilweise</t>
  </si>
  <si>
    <t>Nicht zutreffend</t>
  </si>
  <si>
    <t>Nein</t>
  </si>
  <si>
    <t>Freigegeben/vollständig erfasst</t>
  </si>
  <si>
    <t>Werden der Energieverbrauch sowie der CO2-Ausstoß im Grünen Datenkonto erfasst?</t>
  </si>
  <si>
    <t>Fragen / Anregungen</t>
  </si>
  <si>
    <t>Prüfungsergebnis-Klassen</t>
  </si>
  <si>
    <t>In Bearbeitung</t>
  </si>
  <si>
    <t>Ersbefüllung/kürzlich begonnen</t>
  </si>
  <si>
    <t>Mehr als 4</t>
  </si>
  <si>
    <t>0 bis 2</t>
  </si>
  <si>
    <t>3 bis 4</t>
  </si>
  <si>
    <t xml:space="preserve">Wird die Jahresrechnung rechtzeitig beschlossen?
Bitte wählen Sie "Nein" aus, wenn die Jahresrechnung im Juli oder später beschlossen wird. </t>
  </si>
  <si>
    <t>Nr. 1.8 HHBek: Anhand der zu erstellenden Steuercheckliste ist die Höhe zu ermitteln, die der Rechtsträger an steuerpflichtigen Umsätzen erzielt. 
Die Überprüfung hat jährlich zu erfolgen - auch wenn festgestellt wird, dass die Höhe der steuerpflichtigen Umsätze unter die Kleinunternehmerregelung fällt. Ziel dabei ist festzustellen, ob der Rechtsträger ab dem 01.01.2025 unter oder über die Kleinunternehmerregelung (§ 19 UStG - steuerpflichtiger Umsatz größer 22.000,00 EUR) fällt.
Überschreiten die Umsätze des Rechtsträgers die Grenze von 22.000,00 EUR, sind regelmäßige USt-Voranmeldungen und eine Umsatzsteuerjahreserklärung abzugeben. 
Unterschreitet der Rechtsträger dagegen die Grenze von 22.000,00 EUR, sind nur einmal jährlich Umsatzsteuererklärungen abzugeben.
Die Buchführung ist so zu gestalten, dass die steuerpflichtigen Sachverhalte (Ausgaben = Vorsteuer; Einnahmen = Umsatzsteuer) entsprechend erfasst und verbucht werden. 
Hinweis: 
Eine aktuelle Steuercheckliste ist nicht älter als 1 Jahr.</t>
  </si>
  <si>
    <t>Geringer als 22.000 €</t>
  </si>
  <si>
    <t>Größer als 22.000 €</t>
  </si>
  <si>
    <t>Liegt eine aktuelle Gebäudekonzeption vor?
Bitte wählen Sie "Nicht aktuell" aus, falls die letztmalig erstellte Gebäudekonzeption älter als 3 Jahre ist.</t>
  </si>
  <si>
    <t xml:space="preserve">Als Nächstes rufen Sie das Tabellenblatt "Ergebnis" auf. 
Hier können Sie sich einen Überblick über die verschiedenen Ergebnis-Klassen verschaffen. 
Die jeweilige Ergebnis-Klasse hängt von der erzielten Punkt- bzw. Prozentzahl ab. 
Bsp.: Erreichen Sie im Bereich Datenschutz (Tabellenblatt "I Datenschutz") durch die Beantwortung der Fragen ein Ergebnis in Höhe von 71%, so schließt dieser Bereich mit der Ergebnis-Klasse "Gut" (Farbe Grün-Gelb) ab. Ein Ergebnis von 25% wird dagegen als "Mangelhaft" (Farbe Gelb-Rot) beurteilt. </t>
  </si>
  <si>
    <t>Ergebnis-Klasse</t>
  </si>
  <si>
    <t>Punkte</t>
  </si>
  <si>
    <t>%</t>
  </si>
  <si>
    <t>Bsp.: März 2023</t>
  </si>
  <si>
    <r>
      <t xml:space="preserve">Wann wurde die Steuercheckliste, wonach die Höhe der steuerpflichtigen Umsätze ersichtlich sind, letztmalig bearbeitet?
Hinweis:
Wenn </t>
    </r>
    <r>
      <rPr>
        <b/>
        <sz val="11"/>
        <color theme="1"/>
        <rFont val="Calibri"/>
        <family val="2"/>
        <scheme val="minor"/>
      </rPr>
      <t>KEINE</t>
    </r>
    <r>
      <rPr>
        <sz val="11"/>
        <color theme="1"/>
        <rFont val="Calibri"/>
        <family val="2"/>
        <scheme val="minor"/>
      </rPr>
      <t xml:space="preserve"> Steuercheckliste vorliegt bitte "Nicht zutreffend" auswählen.</t>
    </r>
  </si>
  <si>
    <t>Zur Haushalts- und Wirtschaftsführung zählen insbesondere folgende Bereiche:
Wirtschaftliche Betätigungen (umsatzsteuerpflichtige Umsätze), Anlage des Vermögens (Zentralen Rücklagenverwaltung / eigene Vermögensverwaltung) sowie der belegbar wirtschaftliche und sparsame Mitteleinsatz.</t>
  </si>
  <si>
    <t>7.5</t>
  </si>
  <si>
    <t>14 - 27 Punkte</t>
  </si>
  <si>
    <t>28 - 40 Punkte</t>
  </si>
  <si>
    <t xml:space="preserve"> </t>
  </si>
  <si>
    <t>Für Fragen und Anregungen kontaktieren Sie bitte:
Rechnungsprüfungsamt der ELKB, München - Ansprechpartnerin: Frau Saskia Pinkert
E-Mail: saskia.pinkert@elkb.de
Telefon: 089 / 5595 126</t>
  </si>
  <si>
    <t>Ist durch entsprechende Maßnahmen sichergestellt, dass alle Einnahmen erhoben werden und Ausgaben stets im Hinblick auf einen wirtschaftlichen und sparsamen Mitteleinsatz hinterfragt werden?</t>
  </si>
  <si>
    <t>Zu den Maßnahmen zählen z. B. das Durchführen von Mahnverfahren zur sicheren Erhebung von Einnahmen oder die regelmäßige Überprüfung der Dauerschuldverhältnisse (z. B. prüfen, ob die mit dem Leasinggeber vereinbarte Höhe bei den Seitenvolumina noch angemessen ist).</t>
  </si>
  <si>
    <r>
      <t xml:space="preserve">Die </t>
    </r>
    <r>
      <rPr>
        <b/>
        <sz val="12"/>
        <color theme="1"/>
        <rFont val="Calibri"/>
        <family val="2"/>
        <scheme val="minor"/>
      </rPr>
      <t>Checkliste Selbsteinschätzung</t>
    </r>
    <r>
      <rPr>
        <sz val="12"/>
        <color theme="1"/>
        <rFont val="Calibri"/>
        <family val="2"/>
        <scheme val="minor"/>
      </rPr>
      <t xml:space="preserve"> soll Ihnen in mehrerlei Hinsicht einen Mehrwert bieten: 
1. Sie liefert Ihnen schnell einen Überblick darüber, in welchen Bereichen Sie bereits die notwendigen Vorkehrungen getroffen haben und
     wo noch Handlungsbedarf besteht.   
2. Zu jedem der insgesamt 7 Themenbereiche finden sie jeweils einen vorangestellten Teil "Allgemeines" mit grundlegenden Informationen. 
3. Zusätzlich finden Sie zu jeder zu beantwortenden Frage Erläuterungen, Hinweise und die geltenden Rechtsvorschriften.
4. Darüber hinaus wird auf aktuell verfügbare Muster und Vorlagen verwiesen, samt dem Ort, wo sie diese finden können.
5. Bei Beantwortung aller Fragen, erhalten Sie auf dem Tabellenblatt "Ergebnis" einen Überblick über die Einzelergebnisse 
     pro bearbeiteten Bereich.
6. Zuguterletzt wird Ihnen auf einen Blick das Gesamtergebnis dargestellt. 
Wir wünschen Ihnen viel Erfolg bei der Nutzung und empfehlen Ihre besondere Aufmerksamkeit den Bereichen mit Handlungsbedarf zu widmen.</t>
    </r>
  </si>
  <si>
    <r>
      <rPr>
        <sz val="11"/>
        <color theme="1"/>
        <rFont val="Calibri"/>
        <family val="2"/>
        <scheme val="minor"/>
      </rPr>
      <t>Ein Muster für den Aufbau eines Risikomanagementsystems ist abrufbar unter:</t>
    </r>
    <r>
      <rPr>
        <u/>
        <sz val="11"/>
        <color theme="10"/>
        <rFont val="Calibri"/>
        <family val="2"/>
        <scheme val="minor"/>
      </rPr>
      <t xml:space="preserve">
https://de.cloud.fabasoft.com/folio/public/3td8agyut28el08vmqx0h0t6s1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</si>
</sst>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u/>
      <sz val="11"/>
      <color theme="1"/>
      <name val="Calibri"/>
      <family val="2"/>
      <scheme val="minor"/>
    </font>
    <font>
      <u/>
      <sz val="11"/>
      <color theme="10"/>
      <name val="Calibri"/>
      <family val="2"/>
      <scheme val="minor"/>
    </font>
    <font>
      <sz val="11"/>
      <name val="Calibri"/>
      <family val="2"/>
      <scheme val="minor"/>
    </font>
    <font>
      <sz val="10"/>
      <name val="Arial"/>
      <family val="2"/>
    </font>
    <font>
      <u/>
      <sz val="11"/>
      <color rgb="FF3B69BB"/>
      <name val="Calibri"/>
      <family val="2"/>
      <scheme val="minor"/>
    </font>
    <font>
      <u/>
      <sz val="11"/>
      <name val="Calibri"/>
      <family val="2"/>
      <scheme val="minor"/>
    </font>
    <font>
      <b/>
      <sz val="22"/>
      <color theme="1"/>
      <name val="Calibri"/>
      <family val="2"/>
      <scheme val="minor"/>
    </font>
    <font>
      <b/>
      <sz val="18"/>
      <color theme="1"/>
      <name val="Calibri"/>
      <family val="2"/>
      <scheme val="minor"/>
    </font>
    <font>
      <sz val="7"/>
      <color theme="1"/>
      <name val="Calibri"/>
      <family val="2"/>
      <scheme val="minor"/>
    </font>
    <font>
      <b/>
      <i/>
      <sz val="14"/>
      <color theme="1"/>
      <name val="Calibri"/>
      <family val="2"/>
      <scheme val="minor"/>
    </font>
    <font>
      <b/>
      <sz val="13"/>
      <color theme="1"/>
      <name val="Calibri"/>
      <family val="2"/>
      <scheme val="minor"/>
    </font>
    <font>
      <sz val="14"/>
      <color theme="1"/>
      <name val="Calibri"/>
      <family val="2"/>
      <scheme val="minor"/>
    </font>
    <font>
      <i/>
      <sz val="14"/>
      <color theme="1"/>
      <name val="Calibri"/>
      <family val="2"/>
      <scheme val="minor"/>
    </font>
    <font>
      <sz val="12"/>
      <color theme="1"/>
      <name val="Calibri"/>
      <family val="2"/>
      <scheme val="minor"/>
    </font>
    <font>
      <sz val="12"/>
      <color rgb="FFFF0000"/>
      <name val="Calibri"/>
      <family val="2"/>
      <scheme val="minor"/>
    </font>
    <font>
      <b/>
      <sz val="12"/>
      <color rgb="FFFF0000"/>
      <name val="Calibri"/>
      <family val="2"/>
      <scheme val="minor"/>
    </font>
    <font>
      <i/>
      <sz val="12"/>
      <color theme="1"/>
      <name val="Calibri"/>
      <family val="2"/>
      <scheme val="minor"/>
    </font>
    <font>
      <b/>
      <sz val="20"/>
      <color theme="1"/>
      <name val="Calibri"/>
      <family val="2"/>
      <scheme val="minor"/>
    </font>
    <font>
      <b/>
      <sz val="14"/>
      <name val="Calibri"/>
      <family val="2"/>
      <scheme val="minor"/>
    </font>
    <font>
      <u/>
      <sz val="11"/>
      <color theme="8"/>
      <name val="Calibri"/>
      <family val="2"/>
      <scheme val="minor"/>
    </font>
  </fonts>
  <fills count="15">
    <fill>
      <patternFill patternType="none"/>
    </fill>
    <fill>
      <patternFill patternType="gray125"/>
    </fill>
    <fill>
      <patternFill patternType="solid">
        <fgColor rgb="FFB6A6CA"/>
        <bgColor indexed="64"/>
      </patternFill>
    </fill>
    <fill>
      <patternFill patternType="solid">
        <fgColor rgb="FFEAE5EF"/>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rgb="FFCCC0DA"/>
        <bgColor indexed="64"/>
      </patternFill>
    </fill>
    <fill>
      <patternFill patternType="solid">
        <fgColor theme="0" tint="-0.14999847407452621"/>
        <bgColor indexed="64"/>
      </patternFill>
    </fill>
    <fill>
      <patternFill patternType="solid">
        <fgColor rgb="FFDAD2E4"/>
        <bgColor indexed="64"/>
      </patternFill>
    </fill>
    <fill>
      <patternFill patternType="solid">
        <fgColor rgb="FFB8E08C"/>
        <bgColor indexed="64"/>
      </patternFill>
    </fill>
    <fill>
      <gradientFill>
        <stop position="0">
          <color rgb="FFB8E08C"/>
        </stop>
        <stop position="1">
          <color rgb="FFFFFF81"/>
        </stop>
      </gradientFill>
    </fill>
    <fill>
      <patternFill patternType="solid">
        <fgColor rgb="FFFFFF81"/>
        <bgColor indexed="64"/>
      </patternFill>
    </fill>
    <fill>
      <gradientFill>
        <stop position="0">
          <color rgb="FFFFFF81"/>
        </stop>
        <stop position="1">
          <color rgb="FFFF6D6D"/>
        </stop>
      </gradientFill>
    </fill>
    <fill>
      <patternFill patternType="solid">
        <fgColor rgb="FFFF7171"/>
        <bgColor indexed="64"/>
      </patternFill>
    </fill>
    <fill>
      <patternFill patternType="solid">
        <fgColor theme="0"/>
        <bgColor indexed="64"/>
      </patternFill>
    </fill>
  </fills>
  <borders count="42">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xf numFmtId="0" fontId="6" fillId="0" borderId="0" applyNumberFormat="0" applyFill="0" applyBorder="0" applyAlignment="0" applyProtection="0"/>
    <xf numFmtId="0" fontId="8" fillId="0" borderId="0"/>
  </cellStyleXfs>
  <cellXfs count="186">
    <xf numFmtId="0" fontId="0" fillId="0" borderId="0" xfId="0"/>
    <xf numFmtId="0" fontId="0" fillId="0" borderId="0" xfId="0" applyFont="1"/>
    <xf numFmtId="49" fontId="3" fillId="2" borderId="1" xfId="0" applyNumberFormat="1" applyFont="1" applyFill="1" applyBorder="1" applyAlignment="1">
      <alignment horizontal="center" vertical="center" wrapText="1"/>
    </xf>
    <xf numFmtId="49" fontId="0" fillId="0" borderId="0" xfId="0" applyNumberFormat="1" applyFont="1" applyAlignment="1">
      <alignment vertical="center" wrapText="1"/>
    </xf>
    <xf numFmtId="49" fontId="4" fillId="3" borderId="8" xfId="0" applyNumberFormat="1" applyFont="1" applyFill="1" applyBorder="1" applyAlignment="1">
      <alignment horizontal="center" vertical="center" wrapText="1"/>
    </xf>
    <xf numFmtId="49" fontId="6" fillId="0" borderId="9" xfId="1" applyNumberFormat="1" applyFill="1" applyBorder="1" applyAlignment="1">
      <alignment vertical="center" wrapText="1"/>
    </xf>
    <xf numFmtId="49" fontId="4" fillId="3" borderId="9" xfId="0" applyNumberFormat="1" applyFont="1" applyFill="1" applyBorder="1" applyAlignment="1">
      <alignment horizontal="center" vertical="center" wrapText="1"/>
    </xf>
    <xf numFmtId="49" fontId="0" fillId="3" borderId="9" xfId="0" applyNumberFormat="1" applyFont="1" applyFill="1" applyBorder="1" applyAlignment="1">
      <alignment horizontal="center" vertical="center" wrapText="1"/>
    </xf>
    <xf numFmtId="49" fontId="0" fillId="0" borderId="9" xfId="0" applyNumberFormat="1" applyFont="1" applyFill="1" applyBorder="1" applyAlignment="1">
      <alignment vertical="center" wrapText="1"/>
    </xf>
    <xf numFmtId="1" fontId="7" fillId="0" borderId="9" xfId="2" applyNumberFormat="1" applyFont="1" applyFill="1" applyBorder="1" applyAlignment="1">
      <alignment horizontal="center" vertical="center" wrapText="1"/>
    </xf>
    <xf numFmtId="49" fontId="6" fillId="0" borderId="0" xfId="1" applyNumberFormat="1" applyFont="1" applyAlignment="1">
      <alignment vertical="center" wrapText="1"/>
    </xf>
    <xf numFmtId="49" fontId="6" fillId="0" borderId="9" xfId="1" applyNumberFormat="1" applyFont="1" applyFill="1" applyBorder="1" applyAlignment="1">
      <alignment vertical="center" wrapText="1"/>
    </xf>
    <xf numFmtId="49" fontId="0" fillId="3" borderId="12" xfId="0" applyNumberFormat="1" applyFont="1" applyFill="1" applyBorder="1" applyAlignment="1">
      <alignment horizontal="center" vertical="center" wrapText="1"/>
    </xf>
    <xf numFmtId="49" fontId="0" fillId="0" borderId="12" xfId="0" applyNumberFormat="1" applyFont="1" applyFill="1" applyBorder="1" applyAlignment="1">
      <alignment vertical="center" wrapText="1"/>
    </xf>
    <xf numFmtId="49" fontId="0" fillId="0" borderId="12" xfId="0" applyNumberFormat="1" applyFont="1" applyFill="1" applyBorder="1" applyAlignment="1">
      <alignment horizontal="left" vertical="center" wrapText="1"/>
    </xf>
    <xf numFmtId="49" fontId="6" fillId="0" borderId="12" xfId="1" applyNumberFormat="1" applyFont="1" applyFill="1" applyBorder="1" applyAlignment="1">
      <alignment vertical="center" wrapText="1"/>
    </xf>
    <xf numFmtId="1" fontId="2" fillId="5" borderId="14" xfId="0" applyNumberFormat="1" applyFont="1" applyFill="1" applyBorder="1" applyAlignment="1">
      <alignment horizontal="center" vertical="center" wrapText="1"/>
    </xf>
    <xf numFmtId="49" fontId="0" fillId="5" borderId="14" xfId="0" applyNumberFormat="1" applyFont="1" applyFill="1" applyBorder="1" applyAlignment="1">
      <alignment horizontal="left" vertical="center" wrapText="1"/>
    </xf>
    <xf numFmtId="49" fontId="6" fillId="5" borderId="15" xfId="1" applyNumberFormat="1" applyFont="1" applyFill="1" applyBorder="1" applyAlignment="1">
      <alignment vertical="center" wrapText="1"/>
    </xf>
    <xf numFmtId="1" fontId="2" fillId="5" borderId="0" xfId="0" applyNumberFormat="1" applyFont="1" applyFill="1" applyBorder="1" applyAlignment="1">
      <alignment horizontal="center" vertical="center" wrapText="1"/>
    </xf>
    <xf numFmtId="49" fontId="0" fillId="5" borderId="0" xfId="0" applyNumberFormat="1" applyFont="1" applyFill="1" applyBorder="1" applyAlignment="1">
      <alignment horizontal="left" vertical="center" wrapText="1"/>
    </xf>
    <xf numFmtId="49" fontId="6" fillId="5" borderId="17" xfId="1" applyNumberFormat="1" applyFont="1" applyFill="1" applyBorder="1" applyAlignment="1">
      <alignment vertical="center" wrapText="1"/>
    </xf>
    <xf numFmtId="9" fontId="2" fillId="5" borderId="6" xfId="0" applyNumberFormat="1" applyFont="1" applyFill="1" applyBorder="1" applyAlignment="1">
      <alignment horizontal="center" vertical="center" wrapText="1"/>
    </xf>
    <xf numFmtId="49" fontId="0" fillId="5" borderId="6" xfId="0" applyNumberFormat="1" applyFont="1" applyFill="1" applyBorder="1" applyAlignment="1">
      <alignment horizontal="left" vertical="center" wrapText="1"/>
    </xf>
    <xf numFmtId="49" fontId="6" fillId="5" borderId="7" xfId="1" applyNumberFormat="1" applyFont="1" applyFill="1" applyBorder="1" applyAlignment="1">
      <alignment vertical="center" wrapText="1"/>
    </xf>
    <xf numFmtId="49" fontId="2" fillId="0" borderId="0" xfId="0" applyNumberFormat="1" applyFont="1" applyFill="1" applyBorder="1" applyAlignment="1">
      <alignment horizontal="right" vertical="center" wrapText="1"/>
    </xf>
    <xf numFmtId="1" fontId="2" fillId="0" borderId="0" xfId="0" applyNumberFormat="1" applyFont="1" applyFill="1" applyBorder="1" applyAlignment="1">
      <alignment horizontal="center" vertical="center" wrapText="1"/>
    </xf>
    <xf numFmtId="49" fontId="0" fillId="0" borderId="0" xfId="0" applyNumberFormat="1" applyFont="1" applyFill="1" applyBorder="1" applyAlignment="1">
      <alignment horizontal="left" vertical="center" wrapText="1"/>
    </xf>
    <xf numFmtId="49" fontId="6" fillId="0" borderId="0" xfId="1" applyNumberFormat="1" applyFont="1" applyFill="1" applyBorder="1" applyAlignment="1">
      <alignment vertical="center" wrapText="1"/>
    </xf>
    <xf numFmtId="49" fontId="0" fillId="0" borderId="0" xfId="0" applyNumberFormat="1" applyFont="1" applyFill="1" applyBorder="1" applyAlignment="1">
      <alignment vertical="center" wrapText="1"/>
    </xf>
    <xf numFmtId="49" fontId="0" fillId="0" borderId="0" xfId="0" applyNumberFormat="1" applyFont="1" applyAlignment="1">
      <alignment horizontal="center" vertical="center" wrapText="1"/>
    </xf>
    <xf numFmtId="49" fontId="0" fillId="0" borderId="0" xfId="0" applyNumberFormat="1" applyFont="1" applyFill="1" applyAlignment="1">
      <alignment vertical="center" wrapText="1"/>
    </xf>
    <xf numFmtId="49" fontId="3" fillId="0" borderId="0" xfId="0" applyNumberFormat="1" applyFont="1" applyFill="1" applyBorder="1" applyAlignment="1">
      <alignment vertical="center" wrapText="1"/>
    </xf>
    <xf numFmtId="49" fontId="4" fillId="9" borderId="9" xfId="0" applyNumberFormat="1" applyFont="1" applyFill="1" applyBorder="1" applyAlignment="1">
      <alignment horizontal="center" vertical="center" wrapText="1"/>
    </xf>
    <xf numFmtId="49" fontId="4" fillId="0" borderId="9" xfId="0" applyNumberFormat="1" applyFont="1" applyFill="1" applyBorder="1" applyAlignment="1">
      <alignment horizontal="center" vertical="center" wrapText="1"/>
    </xf>
    <xf numFmtId="49" fontId="4" fillId="0" borderId="35" xfId="0" applyNumberFormat="1" applyFont="1" applyFill="1" applyBorder="1" applyAlignment="1">
      <alignment horizontal="center" vertical="center" wrapText="1"/>
    </xf>
    <xf numFmtId="49" fontId="2" fillId="0" borderId="0" xfId="0" applyNumberFormat="1" applyFont="1" applyBorder="1" applyAlignment="1">
      <alignment horizontal="center" vertical="center" wrapText="1"/>
    </xf>
    <xf numFmtId="49" fontId="2" fillId="0" borderId="0" xfId="0" applyNumberFormat="1" applyFont="1" applyFill="1" applyBorder="1" applyAlignment="1">
      <alignment horizontal="center" vertical="center" wrapText="1"/>
    </xf>
    <xf numFmtId="49" fontId="0" fillId="0" borderId="0" xfId="0" applyNumberFormat="1" applyFont="1" applyBorder="1" applyAlignment="1">
      <alignment horizontal="center" vertical="center" wrapText="1"/>
    </xf>
    <xf numFmtId="49" fontId="4" fillId="10" borderId="9"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49" fontId="4" fillId="11" borderId="9" xfId="0" applyNumberFormat="1" applyFont="1" applyFill="1" applyBorder="1" applyAlignment="1">
      <alignment horizontal="center" vertical="center" wrapText="1"/>
    </xf>
    <xf numFmtId="1" fontId="23" fillId="0" borderId="0" xfId="2" applyNumberFormat="1" applyFont="1" applyFill="1" applyBorder="1" applyAlignment="1">
      <alignment horizontal="center" vertical="center" wrapText="1"/>
    </xf>
    <xf numFmtId="9" fontId="3" fillId="0" borderId="0" xfId="0" applyNumberFormat="1" applyFont="1" applyFill="1" applyBorder="1" applyAlignment="1">
      <alignment horizontal="center" vertical="center" wrapText="1"/>
    </xf>
    <xf numFmtId="49" fontId="4" fillId="12" borderId="9" xfId="0" applyNumberFormat="1" applyFont="1" applyFill="1" applyBorder="1" applyAlignment="1">
      <alignment horizontal="center" vertical="center" wrapText="1"/>
    </xf>
    <xf numFmtId="49" fontId="4" fillId="13" borderId="37" xfId="0" applyNumberFormat="1" applyFont="1" applyFill="1" applyBorder="1" applyAlignment="1">
      <alignment horizontal="center" vertical="center" wrapText="1"/>
    </xf>
    <xf numFmtId="49" fontId="4" fillId="0" borderId="37" xfId="0" applyNumberFormat="1" applyFont="1" applyFill="1" applyBorder="1" applyAlignment="1">
      <alignment horizontal="center" vertical="center" wrapText="1"/>
    </xf>
    <xf numFmtId="49" fontId="4" fillId="0" borderId="38" xfId="0" applyNumberFormat="1" applyFont="1" applyFill="1" applyBorder="1" applyAlignment="1">
      <alignment horizontal="center" vertical="center" wrapText="1"/>
    </xf>
    <xf numFmtId="49" fontId="2" fillId="0" borderId="0" xfId="0" applyNumberFormat="1" applyFont="1" applyAlignment="1">
      <alignment vertical="center" wrapText="1"/>
    </xf>
    <xf numFmtId="49" fontId="3" fillId="5" borderId="34" xfId="0" applyNumberFormat="1" applyFont="1" applyFill="1" applyBorder="1" applyAlignment="1">
      <alignment horizontal="center" vertical="center" wrapText="1"/>
    </xf>
    <xf numFmtId="49" fontId="0" fillId="0" borderId="0" xfId="0" applyNumberFormat="1" applyFont="1" applyAlignment="1">
      <alignment vertical="center"/>
    </xf>
    <xf numFmtId="1" fontId="3" fillId="0" borderId="9" xfId="0" applyNumberFormat="1" applyFont="1" applyFill="1" applyBorder="1" applyAlignment="1">
      <alignment horizontal="center" vertical="center" wrapText="1"/>
    </xf>
    <xf numFmtId="9" fontId="3" fillId="14" borderId="9" xfId="0" applyNumberFormat="1" applyFont="1" applyFill="1" applyBorder="1" applyAlignment="1">
      <alignment horizontal="center" vertical="center" wrapText="1"/>
    </xf>
    <xf numFmtId="1" fontId="7" fillId="0" borderId="0" xfId="2" applyNumberFormat="1" applyFont="1" applyFill="1" applyBorder="1" applyAlignment="1">
      <alignment horizontal="center" vertical="center" wrapText="1"/>
    </xf>
    <xf numFmtId="1" fontId="0" fillId="0" borderId="0" xfId="0" applyNumberFormat="1" applyFont="1" applyAlignment="1">
      <alignment vertical="center" wrapText="1"/>
    </xf>
    <xf numFmtId="1" fontId="3" fillId="0" borderId="37" xfId="0" applyNumberFormat="1" applyFont="1" applyFill="1" applyBorder="1" applyAlignment="1">
      <alignment horizontal="center" vertical="center" wrapText="1"/>
    </xf>
    <xf numFmtId="9" fontId="3" fillId="14" borderId="37" xfId="0" applyNumberFormat="1" applyFont="1" applyFill="1" applyBorder="1" applyAlignment="1">
      <alignment horizontal="center" vertical="center" wrapText="1"/>
    </xf>
    <xf numFmtId="49" fontId="0" fillId="0" borderId="0" xfId="0" applyNumberFormat="1" applyFont="1" applyBorder="1" applyAlignment="1">
      <alignment horizontal="right" vertical="center" wrapText="1"/>
    </xf>
    <xf numFmtId="9" fontId="1" fillId="0" borderId="0" xfId="0" applyNumberFormat="1" applyFont="1" applyFill="1" applyBorder="1" applyAlignment="1">
      <alignment horizontal="center" vertical="center" wrapText="1"/>
    </xf>
    <xf numFmtId="49" fontId="0" fillId="0" borderId="0" xfId="0" applyNumberFormat="1" applyFont="1" applyBorder="1" applyAlignment="1">
      <alignment vertical="center" wrapText="1"/>
    </xf>
    <xf numFmtId="1" fontId="7" fillId="0" borderId="12" xfId="2" applyNumberFormat="1" applyFont="1" applyFill="1" applyBorder="1" applyAlignment="1">
      <alignment horizontal="center" vertical="center" wrapText="1"/>
    </xf>
    <xf numFmtId="49" fontId="0" fillId="0" borderId="14" xfId="0" applyNumberFormat="1" applyFont="1" applyFill="1" applyBorder="1" applyAlignment="1">
      <alignment vertical="center" wrapText="1"/>
    </xf>
    <xf numFmtId="49" fontId="7" fillId="0" borderId="9" xfId="1" applyNumberFormat="1" applyFont="1" applyFill="1" applyBorder="1" applyAlignment="1">
      <alignment vertical="center" wrapText="1"/>
    </xf>
    <xf numFmtId="49" fontId="7" fillId="14" borderId="9" xfId="1" applyNumberFormat="1" applyFont="1" applyFill="1" applyBorder="1" applyAlignment="1">
      <alignment vertical="center" wrapText="1"/>
    </xf>
    <xf numFmtId="49" fontId="6" fillId="14" borderId="0" xfId="1" applyNumberFormat="1" applyFont="1" applyFill="1" applyAlignment="1">
      <alignment vertical="center" wrapText="1"/>
    </xf>
    <xf numFmtId="49" fontId="6" fillId="0" borderId="0" xfId="1" applyNumberFormat="1" applyFont="1" applyFill="1" applyAlignment="1">
      <alignment vertical="center" wrapText="1"/>
    </xf>
    <xf numFmtId="49" fontId="6" fillId="0" borderId="15" xfId="1" applyNumberFormat="1" applyFont="1" applyFill="1" applyBorder="1" applyAlignment="1">
      <alignment vertical="center" wrapText="1"/>
    </xf>
    <xf numFmtId="49" fontId="4" fillId="0" borderId="9" xfId="0" applyNumberFormat="1" applyFont="1" applyFill="1" applyBorder="1" applyAlignment="1">
      <alignment vertical="center" wrapText="1"/>
    </xf>
    <xf numFmtId="49" fontId="4" fillId="0" borderId="8" xfId="0" applyNumberFormat="1" applyFont="1" applyFill="1" applyBorder="1" applyAlignment="1">
      <alignment vertical="center" wrapText="1"/>
    </xf>
    <xf numFmtId="49" fontId="4" fillId="10" borderId="8" xfId="0" applyNumberFormat="1" applyFont="1" applyFill="1" applyBorder="1" applyAlignment="1">
      <alignment horizontal="center" vertical="center" wrapText="1"/>
    </xf>
    <xf numFmtId="49" fontId="4" fillId="0" borderId="8" xfId="0" applyNumberFormat="1" applyFont="1" applyFill="1" applyBorder="1" applyAlignment="1">
      <alignment horizontal="center" vertical="center" wrapText="1"/>
    </xf>
    <xf numFmtId="49" fontId="4" fillId="13" borderId="9" xfId="0" applyNumberFormat="1" applyFont="1" applyFill="1" applyBorder="1" applyAlignment="1">
      <alignment horizontal="center" vertical="center" wrapText="1"/>
    </xf>
    <xf numFmtId="0" fontId="0" fillId="0" borderId="0" xfId="0" applyAlignment="1">
      <alignment horizontal="left"/>
    </xf>
    <xf numFmtId="0" fontId="0" fillId="4" borderId="12" xfId="0" applyFont="1" applyFill="1" applyBorder="1" applyAlignment="1" applyProtection="1">
      <alignment horizontal="center" vertical="center"/>
      <protection locked="0"/>
    </xf>
    <xf numFmtId="1" fontId="23" fillId="0" borderId="9" xfId="2" applyNumberFormat="1" applyFont="1" applyFill="1" applyBorder="1" applyAlignment="1">
      <alignment horizontal="center" vertical="center" wrapText="1"/>
    </xf>
    <xf numFmtId="49" fontId="4" fillId="8" borderId="34" xfId="0" applyNumberFormat="1" applyFont="1" applyFill="1" applyBorder="1" applyAlignment="1">
      <alignment horizontal="center" vertical="center" wrapText="1"/>
    </xf>
    <xf numFmtId="49" fontId="4" fillId="8" borderId="36" xfId="0" applyNumberFormat="1" applyFont="1" applyFill="1" applyBorder="1" applyAlignment="1">
      <alignment horizontal="center" vertical="center" wrapText="1"/>
    </xf>
    <xf numFmtId="1" fontId="23" fillId="0" borderId="35" xfId="2" applyNumberFormat="1" applyFont="1" applyFill="1" applyBorder="1" applyAlignment="1">
      <alignment horizontal="center" vertical="center" wrapText="1"/>
    </xf>
    <xf numFmtId="1" fontId="23" fillId="0" borderId="38" xfId="2" applyNumberFormat="1" applyFont="1" applyFill="1" applyBorder="1" applyAlignment="1">
      <alignment horizontal="center" vertical="center" wrapText="1"/>
    </xf>
    <xf numFmtId="9" fontId="3" fillId="0" borderId="35" xfId="0" applyNumberFormat="1" applyFont="1" applyFill="1" applyBorder="1" applyAlignment="1">
      <alignment horizontal="center" vertical="center" wrapText="1"/>
    </xf>
    <xf numFmtId="1" fontId="23" fillId="0" borderId="37" xfId="2" applyNumberFormat="1" applyFont="1" applyFill="1" applyBorder="1" applyAlignment="1">
      <alignment horizontal="center" vertical="center" wrapText="1"/>
    </xf>
    <xf numFmtId="9" fontId="3" fillId="0" borderId="38" xfId="0" applyNumberFormat="1" applyFont="1" applyFill="1" applyBorder="1" applyAlignment="1">
      <alignment horizontal="center" vertical="center" wrapText="1"/>
    </xf>
    <xf numFmtId="1" fontId="23" fillId="0" borderId="34" xfId="2" applyNumberFormat="1" applyFont="1" applyFill="1" applyBorder="1" applyAlignment="1">
      <alignment horizontal="center" vertical="center" wrapText="1"/>
    </xf>
    <xf numFmtId="1" fontId="23" fillId="0" borderId="36" xfId="2" applyNumberFormat="1" applyFont="1" applyFill="1" applyBorder="1" applyAlignment="1">
      <alignment horizontal="center" vertical="center" wrapText="1"/>
    </xf>
    <xf numFmtId="0" fontId="14" fillId="7" borderId="9" xfId="0" applyFont="1" applyFill="1" applyBorder="1" applyAlignment="1" applyProtection="1">
      <alignment vertical="center" wrapText="1"/>
      <protection locked="0"/>
    </xf>
    <xf numFmtId="0" fontId="17" fillId="7" borderId="9" xfId="0" applyFont="1" applyFill="1" applyBorder="1" applyAlignment="1" applyProtection="1">
      <alignment vertical="center"/>
      <protection locked="0"/>
    </xf>
    <xf numFmtId="0" fontId="0" fillId="0" borderId="0" xfId="0" applyAlignment="1" applyProtection="1">
      <alignment vertical="center"/>
    </xf>
    <xf numFmtId="0" fontId="0" fillId="6" borderId="18" xfId="0" applyFill="1" applyBorder="1" applyAlignment="1" applyProtection="1">
      <alignment vertical="center"/>
    </xf>
    <xf numFmtId="0" fontId="0" fillId="6" borderId="20" xfId="0" applyFill="1" applyBorder="1" applyAlignment="1" applyProtection="1">
      <alignment vertical="center"/>
    </xf>
    <xf numFmtId="0" fontId="0" fillId="6" borderId="21" xfId="0" applyFill="1" applyBorder="1" applyAlignment="1" applyProtection="1">
      <alignment vertical="center"/>
    </xf>
    <xf numFmtId="0" fontId="0" fillId="6" borderId="23" xfId="0" applyFill="1" applyBorder="1" applyAlignment="1" applyProtection="1">
      <alignment vertical="center"/>
    </xf>
    <xf numFmtId="0" fontId="0" fillId="6" borderId="24" xfId="0" applyFill="1" applyBorder="1" applyAlignment="1" applyProtection="1">
      <alignment vertical="center"/>
    </xf>
    <xf numFmtId="0" fontId="0" fillId="6" borderId="6" xfId="0" applyFont="1" applyFill="1" applyBorder="1" applyAlignment="1" applyProtection="1">
      <alignment horizontal="left" vertical="center" wrapText="1"/>
    </xf>
    <xf numFmtId="0" fontId="0" fillId="6" borderId="25" xfId="0" applyFill="1" applyBorder="1" applyAlignment="1" applyProtection="1">
      <alignment vertical="center"/>
    </xf>
    <xf numFmtId="0" fontId="0" fillId="7" borderId="21" xfId="0" applyFill="1" applyBorder="1" applyProtection="1"/>
    <xf numFmtId="0" fontId="0" fillId="7" borderId="0" xfId="0" applyFill="1" applyBorder="1" applyProtection="1"/>
    <xf numFmtId="0" fontId="0" fillId="7" borderId="23" xfId="0" applyFill="1" applyBorder="1" applyProtection="1"/>
    <xf numFmtId="0" fontId="0" fillId="0" borderId="0" xfId="0" applyProtection="1"/>
    <xf numFmtId="0" fontId="0" fillId="7" borderId="21" xfId="0" applyFill="1" applyBorder="1" applyAlignment="1" applyProtection="1">
      <alignment vertical="center"/>
    </xf>
    <xf numFmtId="0" fontId="3" fillId="7" borderId="9" xfId="0" applyFont="1" applyFill="1" applyBorder="1" applyAlignment="1" applyProtection="1">
      <alignment vertical="center"/>
    </xf>
    <xf numFmtId="0" fontId="3" fillId="7" borderId="0" xfId="0" applyFont="1" applyFill="1" applyBorder="1" applyAlignment="1" applyProtection="1">
      <alignment vertical="center"/>
    </xf>
    <xf numFmtId="0" fontId="0" fillId="7" borderId="23" xfId="0" applyFill="1" applyBorder="1" applyAlignment="1" applyProtection="1">
      <alignment vertical="center"/>
    </xf>
    <xf numFmtId="49" fontId="16" fillId="7" borderId="9" xfId="0" applyNumberFormat="1" applyFont="1" applyFill="1" applyBorder="1" applyAlignment="1" applyProtection="1">
      <alignment vertical="center"/>
    </xf>
    <xf numFmtId="49" fontId="16" fillId="7" borderId="0" xfId="0" applyNumberFormat="1" applyFont="1" applyFill="1" applyBorder="1" applyAlignment="1" applyProtection="1">
      <alignment vertical="center"/>
    </xf>
    <xf numFmtId="0" fontId="16" fillId="7" borderId="0" xfId="0" applyFont="1" applyFill="1" applyBorder="1" applyAlignment="1" applyProtection="1">
      <alignment vertical="center"/>
    </xf>
    <xf numFmtId="0" fontId="0" fillId="7" borderId="26" xfId="0" applyFill="1" applyBorder="1" applyAlignment="1" applyProtection="1">
      <alignment vertical="center"/>
    </xf>
    <xf numFmtId="0" fontId="0" fillId="7" borderId="28" xfId="0" applyFill="1" applyBorder="1" applyAlignment="1" applyProtection="1">
      <alignment vertical="center"/>
    </xf>
    <xf numFmtId="0" fontId="0" fillId="0" borderId="0" xfId="0" applyFill="1" applyAlignment="1" applyProtection="1">
      <alignment vertical="center" wrapText="1"/>
    </xf>
    <xf numFmtId="0" fontId="18" fillId="0" borderId="0" xfId="0" applyFont="1" applyFill="1" applyBorder="1" applyAlignment="1" applyProtection="1">
      <alignment horizontal="left" vertical="center" wrapText="1"/>
    </xf>
    <xf numFmtId="0" fontId="0" fillId="0" borderId="0" xfId="0" applyBorder="1" applyAlignment="1" applyProtection="1">
      <alignment vertical="center"/>
    </xf>
    <xf numFmtId="0" fontId="0" fillId="0" borderId="0" xfId="0" applyFill="1" applyBorder="1" applyAlignment="1" applyProtection="1">
      <alignment vertical="center" wrapText="1"/>
    </xf>
    <xf numFmtId="0" fontId="18" fillId="0" borderId="10" xfId="0" applyFont="1" applyBorder="1" applyAlignment="1" applyProtection="1">
      <alignment horizontal="left" vertical="center" wrapText="1"/>
    </xf>
    <xf numFmtId="0" fontId="18" fillId="0" borderId="29" xfId="0" applyFont="1" applyBorder="1" applyAlignment="1" applyProtection="1">
      <alignment horizontal="left" vertical="center" wrapText="1"/>
    </xf>
    <xf numFmtId="0" fontId="18" fillId="0" borderId="11" xfId="0" applyFont="1" applyBorder="1" applyAlignment="1" applyProtection="1">
      <alignment horizontal="left" vertical="center" wrapText="1"/>
    </xf>
    <xf numFmtId="0" fontId="0" fillId="4" borderId="12" xfId="0" applyFont="1" applyFill="1" applyBorder="1" applyAlignment="1" applyProtection="1">
      <alignment horizontal="center" vertical="center" wrapText="1"/>
      <protection locked="0"/>
    </xf>
    <xf numFmtId="49" fontId="0" fillId="9" borderId="12" xfId="0" applyNumberFormat="1" applyFont="1" applyFill="1" applyBorder="1" applyAlignment="1" applyProtection="1">
      <alignment horizontal="center" vertical="center"/>
      <protection locked="0"/>
    </xf>
    <xf numFmtId="49" fontId="3" fillId="5" borderId="9" xfId="0" applyNumberFormat="1" applyFont="1" applyFill="1" applyBorder="1" applyAlignment="1">
      <alignment horizontal="center" vertical="center" wrapText="1"/>
    </xf>
    <xf numFmtId="49" fontId="6" fillId="0" borderId="9" xfId="1" applyNumberFormat="1" applyFill="1" applyBorder="1" applyAlignment="1" applyProtection="1">
      <alignment vertical="center" wrapText="1"/>
      <protection locked="0"/>
    </xf>
    <xf numFmtId="49" fontId="6" fillId="0" borderId="9" xfId="1" applyNumberFormat="1" applyFont="1" applyFill="1" applyBorder="1" applyAlignment="1" applyProtection="1">
      <alignment vertical="center" wrapText="1"/>
      <protection locked="0"/>
    </xf>
    <xf numFmtId="49" fontId="6" fillId="0" borderId="12" xfId="1" applyNumberFormat="1" applyFont="1" applyFill="1" applyBorder="1" applyAlignment="1" applyProtection="1">
      <alignment vertical="center" wrapText="1"/>
      <protection locked="0"/>
    </xf>
    <xf numFmtId="0" fontId="0" fillId="0" borderId="0" xfId="0" applyFont="1" applyProtection="1">
      <protection locked="0"/>
    </xf>
    <xf numFmtId="49" fontId="2" fillId="0" borderId="0" xfId="0" applyNumberFormat="1" applyFont="1" applyFill="1" applyBorder="1" applyAlignment="1" applyProtection="1">
      <alignment horizontal="right" vertical="center" wrapText="1"/>
      <protection locked="0"/>
    </xf>
    <xf numFmtId="0" fontId="0" fillId="0" borderId="0" xfId="0" applyProtection="1">
      <protection locked="0"/>
    </xf>
    <xf numFmtId="49" fontId="0" fillId="0" borderId="0" xfId="0" applyNumberFormat="1" applyFont="1" applyAlignment="1" applyProtection="1">
      <alignment horizontal="center" vertical="center" wrapText="1"/>
      <protection locked="0"/>
    </xf>
    <xf numFmtId="49" fontId="3" fillId="2" borderId="9" xfId="0" applyNumberFormat="1" applyFont="1" applyFill="1" applyBorder="1" applyAlignment="1" applyProtection="1">
      <alignment horizontal="center" vertical="center" wrapText="1"/>
      <protection locked="0"/>
    </xf>
    <xf numFmtId="49" fontId="3" fillId="2" borderId="37" xfId="0" applyNumberFormat="1" applyFont="1" applyFill="1" applyBorder="1" applyAlignment="1" applyProtection="1">
      <alignment horizontal="center" vertical="center" wrapText="1"/>
      <protection locked="0"/>
    </xf>
    <xf numFmtId="49" fontId="3" fillId="2" borderId="36" xfId="0" applyNumberFormat="1" applyFont="1" applyFill="1" applyBorder="1" applyAlignment="1" applyProtection="1">
      <alignment horizontal="center" vertical="center" wrapText="1"/>
      <protection locked="0"/>
    </xf>
    <xf numFmtId="49" fontId="3" fillId="2" borderId="34" xfId="0" applyNumberFormat="1" applyFont="1" applyFill="1" applyBorder="1" applyAlignment="1" applyProtection="1">
      <alignment horizontal="center" vertical="center" wrapText="1"/>
      <protection locked="0"/>
    </xf>
    <xf numFmtId="0" fontId="0" fillId="0" borderId="0" xfId="0" applyAlignment="1" applyProtection="1">
      <alignment vertical="center"/>
      <protection locked="0"/>
    </xf>
    <xf numFmtId="0" fontId="18" fillId="0" borderId="10" xfId="0" applyFont="1" applyBorder="1" applyAlignment="1" applyProtection="1">
      <alignment horizontal="left" vertical="center" wrapText="1"/>
    </xf>
    <xf numFmtId="0" fontId="18" fillId="0" borderId="29" xfId="0" applyFont="1" applyBorder="1" applyAlignment="1" applyProtection="1">
      <alignment horizontal="left" vertical="center" wrapText="1"/>
    </xf>
    <xf numFmtId="0" fontId="18" fillId="0" borderId="11" xfId="0" applyFont="1" applyBorder="1" applyAlignment="1" applyProtection="1">
      <alignment horizontal="left" vertical="center" wrapText="1"/>
    </xf>
    <xf numFmtId="0" fontId="19" fillId="0" borderId="9" xfId="0" applyFont="1" applyFill="1" applyBorder="1" applyAlignment="1" applyProtection="1">
      <alignment horizontal="left" vertical="center" wrapText="1"/>
    </xf>
    <xf numFmtId="0" fontId="3" fillId="8" borderId="12" xfId="0" applyFont="1" applyFill="1" applyBorder="1" applyAlignment="1" applyProtection="1">
      <alignment horizontal="center" vertical="center"/>
    </xf>
    <xf numFmtId="0" fontId="18" fillId="0" borderId="9" xfId="0" applyFont="1" applyBorder="1" applyAlignment="1" applyProtection="1">
      <alignment horizontal="left" vertical="center" wrapText="1"/>
    </xf>
    <xf numFmtId="0" fontId="3" fillId="3" borderId="9" xfId="0" applyFont="1" applyFill="1" applyBorder="1" applyAlignment="1" applyProtection="1">
      <alignment horizontal="center" vertical="center" wrapText="1"/>
    </xf>
    <xf numFmtId="0" fontId="4" fillId="3" borderId="10" xfId="0" applyFont="1" applyFill="1" applyBorder="1" applyAlignment="1" applyProtection="1">
      <alignment horizontal="center" vertical="center" wrapText="1"/>
    </xf>
    <xf numFmtId="0" fontId="4" fillId="3" borderId="29" xfId="0" applyFont="1" applyFill="1" applyBorder="1" applyAlignment="1" applyProtection="1">
      <alignment horizontal="center" vertical="center" wrapText="1"/>
    </xf>
    <xf numFmtId="0" fontId="4" fillId="3" borderId="11" xfId="0" applyFont="1" applyFill="1" applyBorder="1" applyAlignment="1" applyProtection="1">
      <alignment horizontal="center" vertical="center" wrapText="1"/>
    </xf>
    <xf numFmtId="0" fontId="0" fillId="7" borderId="27" xfId="0" applyFill="1" applyBorder="1" applyAlignment="1" applyProtection="1">
      <alignment horizontal="center" vertical="center"/>
    </xf>
    <xf numFmtId="0" fontId="3" fillId="8" borderId="9" xfId="0" applyFont="1" applyFill="1" applyBorder="1" applyAlignment="1" applyProtection="1">
      <alignment horizontal="center" vertical="center"/>
    </xf>
    <xf numFmtId="0" fontId="19" fillId="0" borderId="10" xfId="0" applyFont="1" applyBorder="1" applyAlignment="1" applyProtection="1">
      <alignment horizontal="left" vertical="center" wrapText="1"/>
    </xf>
    <xf numFmtId="0" fontId="19" fillId="0" borderId="29" xfId="0" applyFont="1" applyBorder="1" applyAlignment="1" applyProtection="1">
      <alignment horizontal="left" vertical="center" wrapText="1"/>
    </xf>
    <xf numFmtId="0" fontId="19" fillId="0" borderId="11" xfId="0" applyFont="1" applyBorder="1" applyAlignment="1" applyProtection="1">
      <alignment horizontal="left" vertical="center" wrapText="1"/>
    </xf>
    <xf numFmtId="0" fontId="0" fillId="7" borderId="0" xfId="0" applyFill="1" applyBorder="1" applyAlignment="1" applyProtection="1">
      <alignment horizontal="center" vertical="center"/>
    </xf>
    <xf numFmtId="0" fontId="0" fillId="6" borderId="19" xfId="0" applyFill="1" applyBorder="1" applyAlignment="1" applyProtection="1">
      <alignment horizontal="center" vertical="center"/>
    </xf>
    <xf numFmtId="0" fontId="11" fillId="2" borderId="1" xfId="0" applyFont="1" applyFill="1" applyBorder="1" applyAlignment="1" applyProtection="1">
      <alignment horizontal="center" vertical="center"/>
    </xf>
    <xf numFmtId="0" fontId="11" fillId="2" borderId="3" xfId="0" applyFont="1" applyFill="1" applyBorder="1" applyAlignment="1" applyProtection="1">
      <alignment horizontal="center" vertical="center"/>
    </xf>
    <xf numFmtId="0" fontId="11" fillId="2" borderId="22" xfId="0" applyFont="1" applyFill="1" applyBorder="1" applyAlignment="1" applyProtection="1">
      <alignment horizontal="center" vertical="center"/>
    </xf>
    <xf numFmtId="0" fontId="12" fillId="6" borderId="0" xfId="0" applyFont="1" applyFill="1" applyBorder="1" applyAlignment="1" applyProtection="1">
      <alignment horizontal="center" vertical="center"/>
    </xf>
    <xf numFmtId="0" fontId="0" fillId="6" borderId="6" xfId="0" applyFont="1" applyFill="1" applyBorder="1" applyAlignment="1" applyProtection="1">
      <alignment horizontal="right" vertical="center" wrapText="1"/>
    </xf>
    <xf numFmtId="0" fontId="0" fillId="6" borderId="6" xfId="0" applyFont="1" applyFill="1" applyBorder="1" applyAlignment="1" applyProtection="1">
      <alignment horizontal="right" vertical="center"/>
    </xf>
    <xf numFmtId="0" fontId="15" fillId="7" borderId="0" xfId="0" applyFont="1" applyFill="1" applyBorder="1" applyAlignment="1" applyProtection="1">
      <alignment horizontal="center" vertical="center"/>
    </xf>
    <xf numFmtId="49" fontId="3" fillId="8" borderId="31" xfId="0" applyNumberFormat="1" applyFont="1" applyFill="1" applyBorder="1" applyAlignment="1">
      <alignment horizontal="center" vertical="center" wrapText="1"/>
    </xf>
    <xf numFmtId="49" fontId="3" fillId="8" borderId="32" xfId="0" applyNumberFormat="1" applyFont="1" applyFill="1" applyBorder="1" applyAlignment="1">
      <alignment horizontal="center" vertical="center" wrapText="1"/>
    </xf>
    <xf numFmtId="49" fontId="3" fillId="8" borderId="33" xfId="0" applyNumberFormat="1" applyFont="1" applyFill="1" applyBorder="1" applyAlignment="1">
      <alignment horizontal="center" vertical="center" wrapText="1"/>
    </xf>
    <xf numFmtId="49" fontId="22" fillId="2" borderId="30" xfId="0" applyNumberFormat="1" applyFont="1" applyFill="1" applyBorder="1" applyAlignment="1">
      <alignment horizontal="center" vertical="center" wrapText="1"/>
    </xf>
    <xf numFmtId="49" fontId="22" fillId="2" borderId="3" xfId="0" applyNumberFormat="1" applyFont="1" applyFill="1" applyBorder="1" applyAlignment="1">
      <alignment horizontal="center" vertical="center" wrapText="1"/>
    </xf>
    <xf numFmtId="49" fontId="22" fillId="2" borderId="4"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49" fontId="3" fillId="5" borderId="9" xfId="0" applyNumberFormat="1" applyFont="1" applyFill="1" applyBorder="1" applyAlignment="1">
      <alignment horizontal="center" vertical="center" wrapText="1"/>
    </xf>
    <xf numFmtId="49" fontId="3" fillId="5" borderId="35" xfId="0" applyNumberFormat="1" applyFont="1" applyFill="1" applyBorder="1" applyAlignment="1">
      <alignment horizontal="center" vertical="center" wrapText="1"/>
    </xf>
    <xf numFmtId="49" fontId="0" fillId="0" borderId="10" xfId="0" applyNumberFormat="1" applyFont="1" applyFill="1" applyBorder="1" applyAlignment="1">
      <alignment horizontal="left" vertical="center" wrapText="1"/>
    </xf>
    <xf numFmtId="49" fontId="0" fillId="0" borderId="11" xfId="0" applyNumberFormat="1" applyFont="1" applyFill="1" applyBorder="1" applyAlignment="1">
      <alignment horizontal="left" vertical="center" wrapText="1"/>
    </xf>
    <xf numFmtId="49" fontId="2" fillId="5" borderId="13" xfId="0" applyNumberFormat="1" applyFont="1" applyFill="1" applyBorder="1" applyAlignment="1">
      <alignment horizontal="right" vertical="center" wrapText="1"/>
    </xf>
    <xf numFmtId="49" fontId="2" fillId="5" borderId="14" xfId="0" applyNumberFormat="1" applyFont="1" applyFill="1" applyBorder="1" applyAlignment="1">
      <alignment horizontal="right" vertical="center" wrapText="1"/>
    </xf>
    <xf numFmtId="49" fontId="2" fillId="5" borderId="16" xfId="0" applyNumberFormat="1" applyFont="1" applyFill="1" applyBorder="1" applyAlignment="1">
      <alignment horizontal="right" vertical="center" wrapText="1"/>
    </xf>
    <xf numFmtId="49" fontId="2" fillId="5" borderId="0" xfId="0" applyNumberFormat="1" applyFont="1" applyFill="1" applyBorder="1" applyAlignment="1">
      <alignment horizontal="right" vertical="center" wrapText="1"/>
    </xf>
    <xf numFmtId="49" fontId="2" fillId="5" borderId="5" xfId="0" applyNumberFormat="1" applyFont="1" applyFill="1" applyBorder="1" applyAlignment="1">
      <alignment horizontal="right" vertical="center" wrapText="1"/>
    </xf>
    <xf numFmtId="49" fontId="2" fillId="5" borderId="6" xfId="0" applyNumberFormat="1" applyFont="1" applyFill="1" applyBorder="1" applyAlignment="1">
      <alignment horizontal="right" vertical="center" wrapText="1"/>
    </xf>
    <xf numFmtId="49" fontId="4" fillId="3" borderId="10" xfId="0" applyNumberFormat="1" applyFont="1" applyFill="1" applyBorder="1" applyAlignment="1">
      <alignment horizontal="center" vertical="center" wrapText="1"/>
    </xf>
    <xf numFmtId="49" fontId="4" fillId="3" borderId="11"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49" fontId="3" fillId="2" borderId="4" xfId="0" applyNumberFormat="1" applyFont="1" applyFill="1" applyBorder="1" applyAlignment="1">
      <alignment horizontal="center" vertical="center" wrapText="1"/>
    </xf>
    <xf numFmtId="49" fontId="4" fillId="3" borderId="5" xfId="0" applyNumberFormat="1" applyFont="1" applyFill="1" applyBorder="1" applyAlignment="1">
      <alignment horizontal="center" vertical="center" wrapText="1"/>
    </xf>
    <xf numFmtId="49" fontId="4" fillId="3" borderId="6" xfId="0" applyNumberFormat="1" applyFont="1" applyFill="1" applyBorder="1" applyAlignment="1">
      <alignment horizontal="center" vertical="center" wrapText="1"/>
    </xf>
    <xf numFmtId="49" fontId="4" fillId="3" borderId="7" xfId="0" applyNumberFormat="1" applyFont="1" applyFill="1" applyBorder="1" applyAlignment="1">
      <alignment horizontal="center" vertical="center" wrapText="1"/>
    </xf>
    <xf numFmtId="49" fontId="0" fillId="0" borderId="9" xfId="0" applyNumberFormat="1" applyFont="1" applyFill="1" applyBorder="1" applyAlignment="1">
      <alignment horizontal="left" vertical="center" wrapText="1"/>
    </xf>
    <xf numFmtId="49" fontId="4" fillId="3" borderId="39" xfId="0" applyNumberFormat="1" applyFont="1" applyFill="1" applyBorder="1" applyAlignment="1">
      <alignment horizontal="center" vertical="center" wrapText="1"/>
    </xf>
    <xf numFmtId="49" fontId="4" fillId="3" borderId="40" xfId="0" applyNumberFormat="1" applyFont="1" applyFill="1" applyBorder="1" applyAlignment="1">
      <alignment horizontal="center" vertical="center" wrapText="1"/>
    </xf>
    <xf numFmtId="49" fontId="4" fillId="3" borderId="41" xfId="0" applyNumberFormat="1" applyFont="1" applyFill="1" applyBorder="1" applyAlignment="1">
      <alignment horizontal="center" vertical="center" wrapText="1"/>
    </xf>
    <xf numFmtId="49" fontId="0" fillId="0" borderId="29" xfId="0" applyNumberFormat="1" applyFont="1" applyFill="1" applyBorder="1" applyAlignment="1">
      <alignment horizontal="left" vertical="center" wrapText="1"/>
    </xf>
    <xf numFmtId="49" fontId="3" fillId="8" borderId="10" xfId="0" applyNumberFormat="1" applyFont="1" applyFill="1" applyBorder="1" applyAlignment="1">
      <alignment horizontal="center" vertical="center" wrapText="1"/>
    </xf>
    <xf numFmtId="49" fontId="3" fillId="8" borderId="29" xfId="0" applyNumberFormat="1" applyFont="1" applyFill="1" applyBorder="1" applyAlignment="1">
      <alignment horizontal="center" vertical="center" wrapText="1"/>
    </xf>
    <xf numFmtId="49" fontId="3" fillId="8" borderId="11" xfId="0" applyNumberFormat="1" applyFont="1" applyFill="1" applyBorder="1" applyAlignment="1">
      <alignment horizontal="center" vertical="center" wrapText="1"/>
    </xf>
  </cellXfs>
  <cellStyles count="3">
    <cellStyle name="Link" xfId="1" builtinId="8"/>
    <cellStyle name="Standard" xfId="0" builtinId="0"/>
    <cellStyle name="Standard 2" xfId="2" xr:uid="{00000000-0005-0000-0000-000002000000}"/>
  </cellStyles>
  <dxfs count="290">
    <dxf>
      <fill>
        <patternFill>
          <bgColor rgb="FFFFFF81"/>
        </patternFill>
      </fill>
    </dxf>
    <dxf>
      <fill>
        <patternFill>
          <bgColor rgb="FFF2F7FC"/>
        </patternFill>
      </fill>
    </dxf>
    <dxf>
      <font>
        <color auto="1"/>
      </font>
      <fill>
        <patternFill>
          <bgColor rgb="FFB8E08C"/>
        </patternFill>
      </fill>
    </dxf>
    <dxf>
      <font>
        <color auto="1"/>
      </font>
      <fill>
        <patternFill>
          <bgColor rgb="FFFF7171"/>
        </patternFill>
      </fill>
    </dxf>
    <dxf>
      <font>
        <color auto="1"/>
      </font>
      <fill>
        <patternFill>
          <bgColor rgb="FFFFC000"/>
        </patternFill>
      </fill>
    </dxf>
    <dxf>
      <font>
        <color auto="1"/>
      </font>
      <fill>
        <patternFill>
          <bgColor theme="4" tint="0.79998168889431442"/>
        </patternFill>
      </fill>
    </dxf>
    <dxf>
      <fill>
        <patternFill>
          <bgColor rgb="FFF2F7FC"/>
        </patternFill>
      </fill>
    </dxf>
    <dxf>
      <fill>
        <patternFill>
          <bgColor rgb="FFB8E08C"/>
        </patternFill>
      </fill>
    </dxf>
    <dxf>
      <fill>
        <patternFill>
          <bgColor rgb="FFB8E08C"/>
        </patternFill>
      </fill>
    </dxf>
    <dxf>
      <fill>
        <patternFill>
          <bgColor rgb="FFFFFF81"/>
        </patternFill>
      </fill>
    </dxf>
    <dxf>
      <fill>
        <patternFill>
          <bgColor rgb="FFFFFF81"/>
        </patternFill>
      </fill>
    </dxf>
    <dxf>
      <fill>
        <patternFill>
          <bgColor rgb="FFFF7171"/>
        </patternFill>
      </fill>
    </dxf>
    <dxf>
      <fill>
        <patternFill>
          <bgColor rgb="FFFF7171"/>
        </patternFill>
      </fill>
    </dxf>
    <dxf>
      <fill>
        <patternFill>
          <bgColor rgb="FFFF7171"/>
        </patternFill>
      </fill>
    </dxf>
    <dxf>
      <fill>
        <patternFill>
          <bgColor theme="4" tint="0.79998168889431442"/>
        </patternFill>
      </fill>
    </dxf>
    <dxf>
      <fill>
        <patternFill>
          <bgColor rgb="FFB8E08C"/>
        </patternFill>
      </fill>
    </dxf>
    <dxf>
      <fill>
        <patternFill>
          <bgColor rgb="FFFFFF81"/>
        </patternFill>
      </fill>
    </dxf>
    <dxf>
      <fill>
        <patternFill>
          <bgColor rgb="FFF2F7FC"/>
        </patternFill>
      </fill>
    </dxf>
    <dxf>
      <font>
        <color auto="1"/>
      </font>
      <fill>
        <patternFill>
          <bgColor rgb="FFB8E08C"/>
        </patternFill>
      </fill>
    </dxf>
    <dxf>
      <font>
        <color auto="1"/>
      </font>
      <fill>
        <patternFill>
          <bgColor rgb="FFFF7171"/>
        </patternFill>
      </fill>
    </dxf>
    <dxf>
      <font>
        <color auto="1"/>
      </font>
      <fill>
        <patternFill>
          <bgColor rgb="FFFFC000"/>
        </patternFill>
      </fill>
    </dxf>
    <dxf>
      <font>
        <color auto="1"/>
      </font>
      <fill>
        <patternFill>
          <bgColor theme="4" tint="0.79998168889431442"/>
        </patternFill>
      </fill>
    </dxf>
    <dxf>
      <fill>
        <patternFill>
          <bgColor rgb="FFFFFF81"/>
        </patternFill>
      </fill>
    </dxf>
    <dxf>
      <fill>
        <patternFill>
          <bgColor rgb="FFF2F7FC"/>
        </patternFill>
      </fill>
    </dxf>
    <dxf>
      <font>
        <color auto="1"/>
      </font>
      <fill>
        <patternFill>
          <bgColor rgb="FFB8E08C"/>
        </patternFill>
      </fill>
    </dxf>
    <dxf>
      <font>
        <color auto="1"/>
      </font>
      <fill>
        <patternFill>
          <bgColor rgb="FFFF7171"/>
        </patternFill>
      </fill>
    </dxf>
    <dxf>
      <font>
        <color auto="1"/>
      </font>
      <fill>
        <patternFill>
          <bgColor rgb="FFFFC000"/>
        </patternFill>
      </fill>
    </dxf>
    <dxf>
      <font>
        <color auto="1"/>
      </font>
      <fill>
        <patternFill>
          <bgColor theme="4" tint="0.79998168889431442"/>
        </patternFill>
      </fill>
    </dxf>
    <dxf>
      <fill>
        <patternFill>
          <bgColor rgb="FFFFFF81"/>
        </patternFill>
      </fill>
    </dxf>
    <dxf>
      <fill>
        <patternFill>
          <bgColor rgb="FFF2F7FC"/>
        </patternFill>
      </fill>
    </dxf>
    <dxf>
      <font>
        <color auto="1"/>
      </font>
      <fill>
        <patternFill>
          <bgColor rgb="FFB8E08C"/>
        </patternFill>
      </fill>
    </dxf>
    <dxf>
      <font>
        <color auto="1"/>
      </font>
      <fill>
        <patternFill>
          <bgColor rgb="FFFF7171"/>
        </patternFill>
      </fill>
    </dxf>
    <dxf>
      <font>
        <color auto="1"/>
      </font>
      <fill>
        <patternFill>
          <bgColor rgb="FFFFC000"/>
        </patternFill>
      </fill>
    </dxf>
    <dxf>
      <font>
        <color auto="1"/>
      </font>
      <fill>
        <patternFill>
          <bgColor theme="4" tint="0.79998168889431442"/>
        </patternFill>
      </fill>
    </dxf>
    <dxf>
      <fill>
        <patternFill>
          <bgColor rgb="FFFFFF81"/>
        </patternFill>
      </fill>
    </dxf>
    <dxf>
      <fill>
        <patternFill>
          <bgColor rgb="FFF2F7FC"/>
        </patternFill>
      </fill>
    </dxf>
    <dxf>
      <font>
        <color auto="1"/>
      </font>
      <fill>
        <patternFill>
          <bgColor rgb="FFB8E08C"/>
        </patternFill>
      </fill>
    </dxf>
    <dxf>
      <font>
        <color auto="1"/>
      </font>
      <fill>
        <patternFill>
          <bgColor rgb="FFFF7171"/>
        </patternFill>
      </fill>
    </dxf>
    <dxf>
      <font>
        <color auto="1"/>
      </font>
      <fill>
        <patternFill>
          <bgColor rgb="FFFFC000"/>
        </patternFill>
      </fill>
    </dxf>
    <dxf>
      <font>
        <color auto="1"/>
      </font>
      <fill>
        <patternFill>
          <bgColor theme="4" tint="0.79998168889431442"/>
        </patternFill>
      </fill>
    </dxf>
    <dxf>
      <fill>
        <patternFill>
          <bgColor rgb="FFFFFF81"/>
        </patternFill>
      </fill>
    </dxf>
    <dxf>
      <fill>
        <patternFill>
          <bgColor rgb="FFF2F7FC"/>
        </patternFill>
      </fill>
    </dxf>
    <dxf>
      <font>
        <color auto="1"/>
      </font>
      <fill>
        <patternFill>
          <bgColor rgb="FFB8E08C"/>
        </patternFill>
      </fill>
    </dxf>
    <dxf>
      <font>
        <color auto="1"/>
      </font>
      <fill>
        <patternFill>
          <bgColor rgb="FFFF7171"/>
        </patternFill>
      </fill>
    </dxf>
    <dxf>
      <font>
        <color auto="1"/>
      </font>
      <fill>
        <patternFill>
          <bgColor rgb="FFFFC000"/>
        </patternFill>
      </fill>
    </dxf>
    <dxf>
      <font>
        <color auto="1"/>
      </font>
      <fill>
        <patternFill>
          <bgColor theme="4" tint="0.79998168889431442"/>
        </patternFill>
      </fill>
    </dxf>
    <dxf>
      <fill>
        <patternFill>
          <bgColor rgb="FFFFFF81"/>
        </patternFill>
      </fill>
    </dxf>
    <dxf>
      <fill>
        <patternFill>
          <bgColor rgb="FFF2F7FC"/>
        </patternFill>
      </fill>
    </dxf>
    <dxf>
      <font>
        <color auto="1"/>
      </font>
      <fill>
        <patternFill>
          <bgColor rgb="FFB8E08C"/>
        </patternFill>
      </fill>
    </dxf>
    <dxf>
      <font>
        <color auto="1"/>
      </font>
      <fill>
        <patternFill>
          <bgColor rgb="FFFF7171"/>
        </patternFill>
      </fill>
    </dxf>
    <dxf>
      <font>
        <color auto="1"/>
      </font>
      <fill>
        <patternFill>
          <bgColor rgb="FFFFC000"/>
        </patternFill>
      </fill>
    </dxf>
    <dxf>
      <font>
        <color auto="1"/>
      </font>
      <fill>
        <patternFill>
          <bgColor theme="4" tint="0.79998168889431442"/>
        </patternFill>
      </fill>
    </dxf>
    <dxf>
      <fill>
        <patternFill>
          <bgColor rgb="FFFFFF81"/>
        </patternFill>
      </fill>
    </dxf>
    <dxf>
      <fill>
        <patternFill>
          <bgColor rgb="FFF2F7FC"/>
        </patternFill>
      </fill>
    </dxf>
    <dxf>
      <font>
        <color auto="1"/>
      </font>
      <fill>
        <patternFill>
          <bgColor rgb="FFB8E08C"/>
        </patternFill>
      </fill>
    </dxf>
    <dxf>
      <font>
        <color auto="1"/>
      </font>
      <fill>
        <patternFill>
          <bgColor rgb="FFFF7171"/>
        </patternFill>
      </fill>
    </dxf>
    <dxf>
      <font>
        <color auto="1"/>
      </font>
      <fill>
        <patternFill>
          <bgColor rgb="FFFFC000"/>
        </patternFill>
      </fill>
    </dxf>
    <dxf>
      <font>
        <color auto="1"/>
      </font>
      <fill>
        <patternFill>
          <bgColor theme="4" tint="0.79998168889431442"/>
        </patternFill>
      </fill>
    </dxf>
    <dxf>
      <fill>
        <patternFill>
          <bgColor rgb="FFFFFF81"/>
        </patternFill>
      </fill>
    </dxf>
    <dxf>
      <fill>
        <patternFill>
          <bgColor rgb="FFF2F7FC"/>
        </patternFill>
      </fill>
    </dxf>
    <dxf>
      <font>
        <color auto="1"/>
      </font>
      <fill>
        <patternFill>
          <bgColor rgb="FFB8E08C"/>
        </patternFill>
      </fill>
    </dxf>
    <dxf>
      <font>
        <color auto="1"/>
      </font>
      <fill>
        <patternFill>
          <bgColor rgb="FFFF7171"/>
        </patternFill>
      </fill>
    </dxf>
    <dxf>
      <font>
        <color auto="1"/>
      </font>
      <fill>
        <patternFill>
          <bgColor rgb="FFFFC000"/>
        </patternFill>
      </fill>
    </dxf>
    <dxf>
      <font>
        <color auto="1"/>
      </font>
      <fill>
        <patternFill>
          <bgColor theme="4" tint="0.79998168889431442"/>
        </patternFill>
      </fill>
    </dxf>
    <dxf>
      <fill>
        <patternFill>
          <bgColor rgb="FFF2F7FC"/>
        </patternFill>
      </fill>
    </dxf>
    <dxf>
      <fill>
        <patternFill>
          <bgColor rgb="FFB8E08C"/>
        </patternFill>
      </fill>
    </dxf>
    <dxf>
      <fill>
        <patternFill>
          <bgColor rgb="FFB8E08C"/>
        </patternFill>
      </fill>
    </dxf>
    <dxf>
      <fill>
        <patternFill>
          <bgColor rgb="FFFFFF81"/>
        </patternFill>
      </fill>
    </dxf>
    <dxf>
      <fill>
        <patternFill>
          <bgColor rgb="FFFFFF81"/>
        </patternFill>
      </fill>
    </dxf>
    <dxf>
      <fill>
        <patternFill>
          <bgColor rgb="FFFF7171"/>
        </patternFill>
      </fill>
    </dxf>
    <dxf>
      <fill>
        <patternFill>
          <bgColor rgb="FFFF7171"/>
        </patternFill>
      </fill>
    </dxf>
    <dxf>
      <fill>
        <patternFill>
          <bgColor rgb="FFFF7171"/>
        </patternFill>
      </fill>
    </dxf>
    <dxf>
      <fill>
        <patternFill>
          <bgColor rgb="FFFF7171"/>
        </patternFill>
      </fill>
    </dxf>
    <dxf>
      <fill>
        <patternFill>
          <bgColor rgb="FFFF7171"/>
        </patternFill>
      </fill>
    </dxf>
    <dxf>
      <fill>
        <patternFill>
          <bgColor rgb="FFFF7171"/>
        </patternFill>
      </fill>
    </dxf>
    <dxf>
      <fill>
        <patternFill>
          <bgColor rgb="FFB8E08C"/>
        </patternFill>
      </fill>
    </dxf>
    <dxf>
      <fill>
        <patternFill>
          <bgColor theme="4" tint="0.79998168889431442"/>
        </patternFill>
      </fill>
    </dxf>
    <dxf>
      <fill>
        <patternFill>
          <bgColor rgb="FFFFFF81"/>
        </patternFill>
      </fill>
    </dxf>
    <dxf>
      <fill>
        <patternFill>
          <bgColor rgb="FFF2F7FC"/>
        </patternFill>
      </fill>
    </dxf>
    <dxf>
      <font>
        <color auto="1"/>
      </font>
      <fill>
        <patternFill>
          <bgColor rgb="FFB8E08C"/>
        </patternFill>
      </fill>
    </dxf>
    <dxf>
      <font>
        <color auto="1"/>
      </font>
      <fill>
        <patternFill>
          <bgColor rgb="FFFF7171"/>
        </patternFill>
      </fill>
    </dxf>
    <dxf>
      <font>
        <color auto="1"/>
      </font>
      <fill>
        <patternFill>
          <bgColor rgb="FFFFC000"/>
        </patternFill>
      </fill>
    </dxf>
    <dxf>
      <font>
        <color auto="1"/>
      </font>
      <fill>
        <patternFill>
          <bgColor theme="4" tint="0.79998168889431442"/>
        </patternFill>
      </fill>
    </dxf>
    <dxf>
      <fill>
        <patternFill>
          <bgColor rgb="FFFFFF81"/>
        </patternFill>
      </fill>
    </dxf>
    <dxf>
      <fill>
        <patternFill>
          <bgColor rgb="FFFFFF81"/>
        </patternFill>
      </fill>
    </dxf>
    <dxf>
      <fill>
        <patternFill>
          <bgColor rgb="FFF2F7FC"/>
        </patternFill>
      </fill>
    </dxf>
    <dxf>
      <font>
        <color auto="1"/>
      </font>
      <fill>
        <patternFill>
          <bgColor rgb="FFB8E08C"/>
        </patternFill>
      </fill>
    </dxf>
    <dxf>
      <font>
        <color auto="1"/>
      </font>
      <fill>
        <patternFill>
          <bgColor rgb="FFFF7171"/>
        </patternFill>
      </fill>
    </dxf>
    <dxf>
      <font>
        <color auto="1"/>
      </font>
      <fill>
        <patternFill>
          <bgColor rgb="FFFFC000"/>
        </patternFill>
      </fill>
    </dxf>
    <dxf>
      <font>
        <color auto="1"/>
      </font>
      <fill>
        <patternFill>
          <bgColor theme="4" tint="0.79998168889431442"/>
        </patternFill>
      </fill>
    </dxf>
    <dxf>
      <fill>
        <patternFill>
          <bgColor rgb="FFFFFF81"/>
        </patternFill>
      </fill>
    </dxf>
    <dxf>
      <fill>
        <patternFill>
          <bgColor rgb="FFF2F7FC"/>
        </patternFill>
      </fill>
    </dxf>
    <dxf>
      <font>
        <color auto="1"/>
      </font>
      <fill>
        <patternFill>
          <bgColor rgb="FFB8E08C"/>
        </patternFill>
      </fill>
    </dxf>
    <dxf>
      <font>
        <color auto="1"/>
      </font>
      <fill>
        <patternFill>
          <bgColor rgb="FFFF7171"/>
        </patternFill>
      </fill>
    </dxf>
    <dxf>
      <font>
        <color auto="1"/>
      </font>
      <fill>
        <patternFill>
          <bgColor rgb="FFFFC000"/>
        </patternFill>
      </fill>
    </dxf>
    <dxf>
      <font>
        <color auto="1"/>
      </font>
      <fill>
        <patternFill>
          <bgColor theme="4" tint="0.79998168889431442"/>
        </patternFill>
      </fill>
    </dxf>
    <dxf>
      <fill>
        <patternFill>
          <bgColor rgb="FFF2F7FC"/>
        </patternFill>
      </fill>
    </dxf>
    <dxf>
      <font>
        <color auto="1"/>
      </font>
      <fill>
        <patternFill>
          <bgColor rgb="FFB8E08C"/>
        </patternFill>
      </fill>
    </dxf>
    <dxf>
      <font>
        <color auto="1"/>
      </font>
      <fill>
        <patternFill>
          <bgColor rgb="FFFF7171"/>
        </patternFill>
      </fill>
    </dxf>
    <dxf>
      <font>
        <color auto="1"/>
      </font>
      <fill>
        <patternFill>
          <bgColor rgb="FFFFC000"/>
        </patternFill>
      </fill>
    </dxf>
    <dxf>
      <font>
        <color auto="1"/>
      </font>
      <fill>
        <patternFill>
          <bgColor theme="4" tint="0.79998168889431442"/>
        </patternFill>
      </fill>
    </dxf>
    <dxf>
      <fill>
        <patternFill>
          <bgColor rgb="FFF2F7FC"/>
        </patternFill>
      </fill>
    </dxf>
    <dxf>
      <font>
        <color auto="1"/>
      </font>
      <fill>
        <patternFill>
          <bgColor rgb="FFB8E08C"/>
        </patternFill>
      </fill>
    </dxf>
    <dxf>
      <font>
        <color auto="1"/>
      </font>
      <fill>
        <patternFill>
          <bgColor rgb="FFFF7171"/>
        </patternFill>
      </fill>
    </dxf>
    <dxf>
      <font>
        <color auto="1"/>
      </font>
      <fill>
        <patternFill>
          <bgColor rgb="FFFFC000"/>
        </patternFill>
      </fill>
    </dxf>
    <dxf>
      <font>
        <color auto="1"/>
      </font>
      <fill>
        <patternFill>
          <bgColor theme="4" tint="0.79998168889431442"/>
        </patternFill>
      </fill>
    </dxf>
    <dxf>
      <fill>
        <patternFill>
          <bgColor rgb="FFFFFF81"/>
        </patternFill>
      </fill>
    </dxf>
    <dxf>
      <fill>
        <patternFill>
          <bgColor rgb="FFFFFF81"/>
        </patternFill>
      </fill>
    </dxf>
    <dxf>
      <fill>
        <patternFill>
          <bgColor rgb="FFF2F7FC"/>
        </patternFill>
      </fill>
    </dxf>
    <dxf>
      <font>
        <color auto="1"/>
      </font>
      <fill>
        <patternFill>
          <bgColor rgb="FFB8E08C"/>
        </patternFill>
      </fill>
    </dxf>
    <dxf>
      <font>
        <color auto="1"/>
      </font>
      <fill>
        <patternFill>
          <bgColor rgb="FFFF7171"/>
        </patternFill>
      </fill>
    </dxf>
    <dxf>
      <font>
        <color auto="1"/>
      </font>
      <fill>
        <patternFill>
          <bgColor rgb="FFFFC000"/>
        </patternFill>
      </fill>
    </dxf>
    <dxf>
      <font>
        <color auto="1"/>
      </font>
      <fill>
        <patternFill>
          <bgColor theme="4" tint="0.79998168889431442"/>
        </patternFill>
      </fill>
    </dxf>
    <dxf>
      <fill>
        <patternFill>
          <bgColor rgb="FFFFFF81"/>
        </patternFill>
      </fill>
    </dxf>
    <dxf>
      <fill>
        <patternFill>
          <bgColor rgb="FFF2F7FC"/>
        </patternFill>
      </fill>
    </dxf>
    <dxf>
      <font>
        <color auto="1"/>
      </font>
      <fill>
        <patternFill>
          <bgColor rgb="FFB8E08C"/>
        </patternFill>
      </fill>
    </dxf>
    <dxf>
      <font>
        <color auto="1"/>
      </font>
      <fill>
        <patternFill>
          <bgColor rgb="FFFF7171"/>
        </patternFill>
      </fill>
    </dxf>
    <dxf>
      <font>
        <color auto="1"/>
      </font>
      <fill>
        <patternFill>
          <bgColor rgb="FFFFC000"/>
        </patternFill>
      </fill>
    </dxf>
    <dxf>
      <font>
        <color auto="1"/>
      </font>
      <fill>
        <patternFill>
          <bgColor theme="4" tint="0.79998168889431442"/>
        </patternFill>
      </fill>
    </dxf>
    <dxf>
      <fill>
        <patternFill>
          <bgColor rgb="FFF2F7FC"/>
        </patternFill>
      </fill>
    </dxf>
    <dxf>
      <font>
        <color auto="1"/>
      </font>
      <fill>
        <patternFill>
          <bgColor rgb="FFB8E08C"/>
        </patternFill>
      </fill>
    </dxf>
    <dxf>
      <font>
        <color auto="1"/>
      </font>
      <fill>
        <patternFill>
          <bgColor rgb="FFFF7171"/>
        </patternFill>
      </fill>
    </dxf>
    <dxf>
      <font>
        <color auto="1"/>
      </font>
      <fill>
        <patternFill>
          <bgColor rgb="FFFFC000"/>
        </patternFill>
      </fill>
    </dxf>
    <dxf>
      <font>
        <color auto="1"/>
      </font>
      <fill>
        <patternFill>
          <bgColor theme="4" tint="0.79998168889431442"/>
        </patternFill>
      </fill>
    </dxf>
    <dxf>
      <fill>
        <patternFill>
          <bgColor rgb="FFFFFF81"/>
        </patternFill>
      </fill>
    </dxf>
    <dxf>
      <fill>
        <patternFill>
          <bgColor rgb="FFF2F7FC"/>
        </patternFill>
      </fill>
    </dxf>
    <dxf>
      <font>
        <color auto="1"/>
      </font>
      <fill>
        <patternFill>
          <bgColor rgb="FFB8E08C"/>
        </patternFill>
      </fill>
    </dxf>
    <dxf>
      <font>
        <color auto="1"/>
      </font>
      <fill>
        <patternFill>
          <bgColor rgb="FFFF7171"/>
        </patternFill>
      </fill>
    </dxf>
    <dxf>
      <font>
        <color auto="1"/>
      </font>
      <fill>
        <patternFill>
          <bgColor rgb="FFFFC000"/>
        </patternFill>
      </fill>
    </dxf>
    <dxf>
      <font>
        <color auto="1"/>
      </font>
      <fill>
        <patternFill>
          <bgColor theme="4" tint="0.79998168889431442"/>
        </patternFill>
      </fill>
    </dxf>
    <dxf>
      <fill>
        <patternFill>
          <bgColor rgb="FFFFFF81"/>
        </patternFill>
      </fill>
    </dxf>
    <dxf>
      <fill>
        <patternFill>
          <bgColor rgb="FFF2F7FC"/>
        </patternFill>
      </fill>
    </dxf>
    <dxf>
      <font>
        <color auto="1"/>
      </font>
      <fill>
        <patternFill>
          <bgColor rgb="FFB8E08C"/>
        </patternFill>
      </fill>
    </dxf>
    <dxf>
      <font>
        <color auto="1"/>
      </font>
      <fill>
        <patternFill>
          <bgColor rgb="FFFF7171"/>
        </patternFill>
      </fill>
    </dxf>
    <dxf>
      <font>
        <color auto="1"/>
      </font>
      <fill>
        <patternFill>
          <bgColor rgb="FFFFC000"/>
        </patternFill>
      </fill>
    </dxf>
    <dxf>
      <font>
        <color auto="1"/>
      </font>
      <fill>
        <patternFill>
          <bgColor theme="4" tint="0.79998168889431442"/>
        </patternFill>
      </fill>
    </dxf>
    <dxf>
      <fill>
        <patternFill>
          <bgColor rgb="FFFFFF81"/>
        </patternFill>
      </fill>
    </dxf>
    <dxf>
      <fill>
        <patternFill>
          <bgColor rgb="FFFFFF81"/>
        </patternFill>
      </fill>
    </dxf>
    <dxf>
      <fill>
        <patternFill>
          <bgColor rgb="FFF2F7FC"/>
        </patternFill>
      </fill>
    </dxf>
    <dxf>
      <font>
        <color auto="1"/>
      </font>
      <fill>
        <patternFill>
          <bgColor rgb="FFB8E08C"/>
        </patternFill>
      </fill>
    </dxf>
    <dxf>
      <font>
        <color auto="1"/>
      </font>
      <fill>
        <patternFill>
          <bgColor rgb="FFFF7171"/>
        </patternFill>
      </fill>
    </dxf>
    <dxf>
      <font>
        <color auto="1"/>
      </font>
      <fill>
        <patternFill>
          <bgColor rgb="FFFFC000"/>
        </patternFill>
      </fill>
    </dxf>
    <dxf>
      <font>
        <color auto="1"/>
      </font>
      <fill>
        <patternFill>
          <bgColor theme="4" tint="0.79998168889431442"/>
        </patternFill>
      </fill>
    </dxf>
    <dxf>
      <fill>
        <patternFill>
          <bgColor rgb="FFF2F7FC"/>
        </patternFill>
      </fill>
    </dxf>
    <dxf>
      <font>
        <color auto="1"/>
      </font>
      <fill>
        <patternFill>
          <bgColor rgb="FFB8E08C"/>
        </patternFill>
      </fill>
    </dxf>
    <dxf>
      <font>
        <color auto="1"/>
      </font>
      <fill>
        <patternFill>
          <bgColor rgb="FFFF7171"/>
        </patternFill>
      </fill>
    </dxf>
    <dxf>
      <font>
        <color auto="1"/>
      </font>
      <fill>
        <patternFill>
          <bgColor rgb="FFFFC000"/>
        </patternFill>
      </fill>
    </dxf>
    <dxf>
      <font>
        <color auto="1"/>
      </font>
      <fill>
        <patternFill>
          <bgColor theme="4" tint="0.79998168889431442"/>
        </patternFill>
      </fill>
    </dxf>
    <dxf>
      <fill>
        <patternFill>
          <bgColor rgb="FFFFFF81"/>
        </patternFill>
      </fill>
    </dxf>
    <dxf>
      <fill>
        <patternFill>
          <bgColor rgb="FFF2F7FC"/>
        </patternFill>
      </fill>
    </dxf>
    <dxf>
      <font>
        <color auto="1"/>
      </font>
      <fill>
        <patternFill>
          <bgColor rgb="FFB8E08C"/>
        </patternFill>
      </fill>
    </dxf>
    <dxf>
      <font>
        <color auto="1"/>
      </font>
      <fill>
        <patternFill>
          <bgColor rgb="FFFF7171"/>
        </patternFill>
      </fill>
    </dxf>
    <dxf>
      <font>
        <color auto="1"/>
      </font>
      <fill>
        <patternFill>
          <bgColor rgb="FFFFC000"/>
        </patternFill>
      </fill>
    </dxf>
    <dxf>
      <font>
        <color auto="1"/>
      </font>
      <fill>
        <patternFill>
          <bgColor theme="4" tint="0.79998168889431442"/>
        </patternFill>
      </fill>
    </dxf>
    <dxf>
      <fill>
        <patternFill>
          <bgColor rgb="FFFFFF81"/>
        </patternFill>
      </fill>
    </dxf>
    <dxf>
      <fill>
        <patternFill>
          <bgColor rgb="FFF2F7FC"/>
        </patternFill>
      </fill>
    </dxf>
    <dxf>
      <fill>
        <patternFill>
          <bgColor rgb="FFB8E08C"/>
        </patternFill>
      </fill>
    </dxf>
    <dxf>
      <fill>
        <patternFill>
          <bgColor rgb="FFB8E08C"/>
        </patternFill>
      </fill>
    </dxf>
    <dxf>
      <fill>
        <patternFill>
          <bgColor rgb="FFFFFF81"/>
        </patternFill>
      </fill>
    </dxf>
    <dxf>
      <fill>
        <patternFill>
          <bgColor rgb="FFFFFF81"/>
        </patternFill>
      </fill>
    </dxf>
    <dxf>
      <fill>
        <patternFill>
          <bgColor rgb="FFFF7171"/>
        </patternFill>
      </fill>
    </dxf>
    <dxf>
      <fill>
        <patternFill>
          <bgColor rgb="FFFF7171"/>
        </patternFill>
      </fill>
    </dxf>
    <dxf>
      <fill>
        <patternFill>
          <bgColor rgb="FFFF7171"/>
        </patternFill>
      </fill>
    </dxf>
    <dxf>
      <fill>
        <patternFill>
          <bgColor theme="4" tint="0.79998168889431442"/>
        </patternFill>
      </fill>
    </dxf>
    <dxf>
      <fill>
        <patternFill>
          <bgColor rgb="FFB8E08C"/>
        </patternFill>
      </fill>
    </dxf>
    <dxf>
      <fill>
        <patternFill>
          <bgColor rgb="FFFFFF81"/>
        </patternFill>
      </fill>
    </dxf>
    <dxf>
      <fill>
        <patternFill>
          <bgColor rgb="FFF2F7FC"/>
        </patternFill>
      </fill>
    </dxf>
    <dxf>
      <font>
        <color auto="1"/>
      </font>
      <fill>
        <patternFill>
          <bgColor rgb="FFB8E08C"/>
        </patternFill>
      </fill>
    </dxf>
    <dxf>
      <font>
        <color auto="1"/>
      </font>
      <fill>
        <patternFill>
          <bgColor rgb="FFFF7171"/>
        </patternFill>
      </fill>
    </dxf>
    <dxf>
      <font>
        <color auto="1"/>
      </font>
      <fill>
        <patternFill>
          <bgColor rgb="FFFFC000"/>
        </patternFill>
      </fill>
    </dxf>
    <dxf>
      <font>
        <color auto="1"/>
      </font>
      <fill>
        <patternFill>
          <bgColor rgb="FFFFC000"/>
        </patternFill>
      </fill>
    </dxf>
    <dxf>
      <fill>
        <patternFill>
          <bgColor theme="4" tint="0.79998168889431442"/>
        </patternFill>
      </fill>
    </dxf>
    <dxf>
      <fill>
        <patternFill>
          <bgColor rgb="FFF2F7FC"/>
        </patternFill>
      </fill>
    </dxf>
    <dxf>
      <font>
        <color auto="1"/>
      </font>
      <fill>
        <patternFill>
          <bgColor rgb="FFB8E08C"/>
        </patternFill>
      </fill>
    </dxf>
    <dxf>
      <font>
        <color auto="1"/>
      </font>
      <fill>
        <patternFill>
          <bgColor rgb="FFFF7171"/>
        </patternFill>
      </fill>
    </dxf>
    <dxf>
      <font>
        <color auto="1"/>
      </font>
      <fill>
        <patternFill>
          <bgColor rgb="FFFFC000"/>
        </patternFill>
      </fill>
    </dxf>
    <dxf>
      <font>
        <color auto="1"/>
      </font>
      <fill>
        <patternFill>
          <bgColor theme="4" tint="0.79998168889431442"/>
        </patternFill>
      </fill>
    </dxf>
    <dxf>
      <fill>
        <patternFill>
          <bgColor rgb="FFFFFF81"/>
        </patternFill>
      </fill>
    </dxf>
    <dxf>
      <fill>
        <patternFill>
          <bgColor rgb="FFF2F7FC"/>
        </patternFill>
      </fill>
    </dxf>
    <dxf>
      <font>
        <color auto="1"/>
      </font>
      <fill>
        <patternFill>
          <bgColor rgb="FFB8E08C"/>
        </patternFill>
      </fill>
    </dxf>
    <dxf>
      <font>
        <color auto="1"/>
      </font>
      <fill>
        <patternFill>
          <bgColor rgb="FFFF7171"/>
        </patternFill>
      </fill>
    </dxf>
    <dxf>
      <font>
        <color auto="1"/>
      </font>
      <fill>
        <patternFill>
          <bgColor rgb="FFFFC000"/>
        </patternFill>
      </fill>
    </dxf>
    <dxf>
      <font>
        <color auto="1"/>
      </font>
      <fill>
        <patternFill>
          <bgColor theme="4" tint="0.79998168889431442"/>
        </patternFill>
      </fill>
    </dxf>
    <dxf>
      <fill>
        <patternFill>
          <bgColor rgb="FFFFFF81"/>
        </patternFill>
      </fill>
    </dxf>
    <dxf>
      <fill>
        <patternFill>
          <bgColor rgb="FFF2F7FC"/>
        </patternFill>
      </fill>
    </dxf>
    <dxf>
      <font>
        <color auto="1"/>
      </font>
      <fill>
        <patternFill>
          <bgColor rgb="FFB8E08C"/>
        </patternFill>
      </fill>
    </dxf>
    <dxf>
      <font>
        <color auto="1"/>
      </font>
      <fill>
        <patternFill>
          <bgColor rgb="FFFF7171"/>
        </patternFill>
      </fill>
    </dxf>
    <dxf>
      <font>
        <color auto="1"/>
      </font>
      <fill>
        <patternFill>
          <bgColor rgb="FFFFC000"/>
        </patternFill>
      </fill>
    </dxf>
    <dxf>
      <font>
        <color auto="1"/>
      </font>
      <fill>
        <patternFill>
          <bgColor theme="4" tint="0.79998168889431442"/>
        </patternFill>
      </fill>
    </dxf>
    <dxf>
      <fill>
        <patternFill>
          <bgColor rgb="FFFFFF81"/>
        </patternFill>
      </fill>
    </dxf>
    <dxf>
      <fill>
        <patternFill>
          <bgColor rgb="FFF2F7FC"/>
        </patternFill>
      </fill>
    </dxf>
    <dxf>
      <font>
        <color auto="1"/>
      </font>
      <fill>
        <patternFill>
          <bgColor rgb="FFB8E08C"/>
        </patternFill>
      </fill>
    </dxf>
    <dxf>
      <font>
        <color auto="1"/>
      </font>
      <fill>
        <patternFill>
          <bgColor rgb="FFFF7171"/>
        </patternFill>
      </fill>
    </dxf>
    <dxf>
      <font>
        <color auto="1"/>
      </font>
      <fill>
        <patternFill>
          <bgColor rgb="FFFFC000"/>
        </patternFill>
      </fill>
    </dxf>
    <dxf>
      <font>
        <color auto="1"/>
      </font>
      <fill>
        <patternFill>
          <bgColor theme="4" tint="0.79998168889431442"/>
        </patternFill>
      </fill>
    </dxf>
    <dxf>
      <fill>
        <patternFill>
          <bgColor rgb="FFF2F7FC"/>
        </patternFill>
      </fill>
    </dxf>
    <dxf>
      <font>
        <color auto="1"/>
      </font>
      <fill>
        <patternFill>
          <bgColor rgb="FFB8E08C"/>
        </patternFill>
      </fill>
    </dxf>
    <dxf>
      <font>
        <color auto="1"/>
      </font>
      <fill>
        <patternFill>
          <bgColor rgb="FFFF7171"/>
        </patternFill>
      </fill>
    </dxf>
    <dxf>
      <font>
        <color auto="1"/>
      </font>
      <fill>
        <patternFill>
          <bgColor rgb="FFFFC000"/>
        </patternFill>
      </fill>
    </dxf>
    <dxf>
      <font>
        <color auto="1"/>
      </font>
      <fill>
        <patternFill>
          <bgColor theme="4" tint="0.79998168889431442"/>
        </patternFill>
      </fill>
    </dxf>
    <dxf>
      <fill>
        <patternFill>
          <bgColor rgb="FFFFFF81"/>
        </patternFill>
      </fill>
    </dxf>
    <dxf>
      <fill>
        <patternFill>
          <bgColor rgb="FFF2F7FC"/>
        </patternFill>
      </fill>
    </dxf>
    <dxf>
      <font>
        <color auto="1"/>
      </font>
      <fill>
        <patternFill>
          <bgColor rgb="FFB8E08C"/>
        </patternFill>
      </fill>
    </dxf>
    <dxf>
      <font>
        <color auto="1"/>
      </font>
      <fill>
        <patternFill>
          <bgColor rgb="FFFF7171"/>
        </patternFill>
      </fill>
    </dxf>
    <dxf>
      <font>
        <color auto="1"/>
      </font>
      <fill>
        <patternFill>
          <bgColor rgb="FFFFC000"/>
        </patternFill>
      </fill>
    </dxf>
    <dxf>
      <font>
        <color auto="1"/>
      </font>
      <fill>
        <patternFill>
          <bgColor theme="4" tint="0.79998168889431442"/>
        </patternFill>
      </fill>
    </dxf>
    <dxf>
      <fill>
        <patternFill>
          <bgColor rgb="FFF2F7FC"/>
        </patternFill>
      </fill>
    </dxf>
    <dxf>
      <font>
        <color auto="1"/>
      </font>
      <fill>
        <patternFill>
          <bgColor rgb="FFB8E08C"/>
        </patternFill>
      </fill>
    </dxf>
    <dxf>
      <font>
        <color auto="1"/>
      </font>
      <fill>
        <patternFill>
          <bgColor rgb="FFFF7171"/>
        </patternFill>
      </fill>
    </dxf>
    <dxf>
      <font>
        <color auto="1"/>
      </font>
      <fill>
        <patternFill>
          <bgColor rgb="FFFFC000"/>
        </patternFill>
      </fill>
    </dxf>
    <dxf>
      <font>
        <color auto="1"/>
      </font>
      <fill>
        <patternFill>
          <bgColor theme="4" tint="0.79998168889431442"/>
        </patternFill>
      </fill>
    </dxf>
    <dxf>
      <fill>
        <patternFill>
          <bgColor rgb="FFFFFF81"/>
        </patternFill>
      </fill>
    </dxf>
    <dxf>
      <fill>
        <patternFill>
          <bgColor rgb="FFF2F7FC"/>
        </patternFill>
      </fill>
    </dxf>
    <dxf>
      <font>
        <color auto="1"/>
      </font>
      <fill>
        <patternFill>
          <bgColor rgb="FFB8E08C"/>
        </patternFill>
      </fill>
    </dxf>
    <dxf>
      <font>
        <color auto="1"/>
      </font>
      <fill>
        <patternFill>
          <bgColor rgb="FFFF7171"/>
        </patternFill>
      </fill>
    </dxf>
    <dxf>
      <font>
        <color auto="1"/>
      </font>
      <fill>
        <patternFill>
          <bgColor rgb="FFFFC000"/>
        </patternFill>
      </fill>
    </dxf>
    <dxf>
      <font>
        <color auto="1"/>
      </font>
      <fill>
        <patternFill>
          <bgColor theme="4" tint="0.79998168889431442"/>
        </patternFill>
      </fill>
    </dxf>
    <dxf>
      <fill>
        <patternFill>
          <bgColor rgb="FFFFFF81"/>
        </patternFill>
      </fill>
    </dxf>
    <dxf>
      <fill>
        <patternFill>
          <bgColor rgb="FFFFFF81"/>
        </patternFill>
      </fill>
    </dxf>
    <dxf>
      <fill>
        <patternFill>
          <bgColor rgb="FFFFFF81"/>
        </patternFill>
      </fill>
    </dxf>
    <dxf>
      <fill>
        <patternFill>
          <fgColor rgb="FFFFFF81"/>
          <bgColor rgb="FFFFFF81"/>
        </patternFill>
      </fill>
    </dxf>
    <dxf>
      <fill>
        <patternFill>
          <bgColor rgb="FFB8E08C"/>
        </patternFill>
      </fill>
    </dxf>
    <dxf>
      <fill>
        <gradientFill>
          <stop position="0">
            <color rgb="FFB8E08C"/>
          </stop>
          <stop position="1">
            <color rgb="FFFFFF81"/>
          </stop>
        </gradientFill>
      </fill>
    </dxf>
    <dxf>
      <fill>
        <patternFill>
          <bgColor rgb="FFFF7171"/>
        </patternFill>
      </fill>
    </dxf>
    <dxf>
      <fill>
        <gradientFill>
          <stop position="0">
            <color rgb="FFFFFF81"/>
          </stop>
          <stop position="1">
            <color rgb="FFFF7171"/>
          </stop>
        </gradientFill>
      </fill>
    </dxf>
    <dxf>
      <fill>
        <patternFill>
          <fgColor rgb="FFFFFF81"/>
          <bgColor rgb="FFFFFF81"/>
        </patternFill>
      </fill>
    </dxf>
    <dxf>
      <fill>
        <patternFill>
          <bgColor rgb="FFB8E08C"/>
        </patternFill>
      </fill>
    </dxf>
    <dxf>
      <fill>
        <gradientFill>
          <stop position="0">
            <color rgb="FFB8E08C"/>
          </stop>
          <stop position="1">
            <color rgb="FFFFFF81"/>
          </stop>
        </gradientFill>
      </fill>
    </dxf>
    <dxf>
      <fill>
        <patternFill>
          <bgColor rgb="FFFF7171"/>
        </patternFill>
      </fill>
    </dxf>
    <dxf>
      <fill>
        <gradientFill>
          <stop position="0">
            <color rgb="FFFFFF81"/>
          </stop>
          <stop position="1">
            <color rgb="FFFF7171"/>
          </stop>
        </gradientFill>
      </fill>
    </dxf>
    <dxf>
      <fill>
        <patternFill>
          <fgColor rgb="FFFFFF81"/>
          <bgColor rgb="FFFFFF81"/>
        </patternFill>
      </fill>
    </dxf>
    <dxf>
      <fill>
        <patternFill>
          <bgColor rgb="FFB8E08C"/>
        </patternFill>
      </fill>
    </dxf>
    <dxf>
      <fill>
        <gradientFill>
          <stop position="0">
            <color rgb="FFB8E08C"/>
          </stop>
          <stop position="1">
            <color rgb="FFFFFF81"/>
          </stop>
        </gradientFill>
      </fill>
    </dxf>
    <dxf>
      <fill>
        <patternFill>
          <bgColor rgb="FFFF7171"/>
        </patternFill>
      </fill>
    </dxf>
    <dxf>
      <fill>
        <gradientFill>
          <stop position="0">
            <color rgb="FFFFFF81"/>
          </stop>
          <stop position="1">
            <color rgb="FFFF7171"/>
          </stop>
        </gradientFill>
      </fill>
    </dxf>
    <dxf>
      <fill>
        <patternFill>
          <fgColor rgb="FFFFFF81"/>
          <bgColor rgb="FFFFFF81"/>
        </patternFill>
      </fill>
    </dxf>
    <dxf>
      <fill>
        <patternFill>
          <bgColor rgb="FFB8E08C"/>
        </patternFill>
      </fill>
    </dxf>
    <dxf>
      <fill>
        <gradientFill>
          <stop position="0">
            <color rgb="FFB8E08C"/>
          </stop>
          <stop position="1">
            <color rgb="FFFFFF81"/>
          </stop>
        </gradientFill>
      </fill>
    </dxf>
    <dxf>
      <fill>
        <patternFill>
          <bgColor rgb="FFFF7171"/>
        </patternFill>
      </fill>
    </dxf>
    <dxf>
      <fill>
        <gradientFill>
          <stop position="0">
            <color rgb="FFFFFF81"/>
          </stop>
          <stop position="1">
            <color rgb="FFFF7171"/>
          </stop>
        </gradientFill>
      </fill>
    </dxf>
    <dxf>
      <fill>
        <patternFill>
          <fgColor rgb="FFFFFF81"/>
          <bgColor rgb="FFFFFF81"/>
        </patternFill>
      </fill>
    </dxf>
    <dxf>
      <fill>
        <patternFill>
          <bgColor rgb="FFB8E08C"/>
        </patternFill>
      </fill>
    </dxf>
    <dxf>
      <fill>
        <gradientFill>
          <stop position="0">
            <color rgb="FFB8E08C"/>
          </stop>
          <stop position="1">
            <color rgb="FFFFFF81"/>
          </stop>
        </gradientFill>
      </fill>
    </dxf>
    <dxf>
      <fill>
        <patternFill>
          <bgColor rgb="FFFF7171"/>
        </patternFill>
      </fill>
    </dxf>
    <dxf>
      <fill>
        <gradientFill>
          <stop position="0">
            <color rgb="FFFFFF81"/>
          </stop>
          <stop position="1">
            <color rgb="FFFF7171"/>
          </stop>
        </gradientFill>
      </fill>
    </dxf>
    <dxf>
      <fill>
        <patternFill>
          <fgColor rgb="FFFFFF81"/>
          <bgColor rgb="FFFFFF81"/>
        </patternFill>
      </fill>
    </dxf>
    <dxf>
      <fill>
        <patternFill>
          <bgColor rgb="FFB8E08C"/>
        </patternFill>
      </fill>
    </dxf>
    <dxf>
      <fill>
        <gradientFill>
          <stop position="0">
            <color rgb="FFB8E08C"/>
          </stop>
          <stop position="1">
            <color rgb="FFFFFF81"/>
          </stop>
        </gradientFill>
      </fill>
    </dxf>
    <dxf>
      <fill>
        <patternFill>
          <bgColor rgb="FFFF7171"/>
        </patternFill>
      </fill>
    </dxf>
    <dxf>
      <fill>
        <gradientFill>
          <stop position="0">
            <color rgb="FFFFFF81"/>
          </stop>
          <stop position="1">
            <color rgb="FFFF7171"/>
          </stop>
        </gradientFill>
      </fill>
    </dxf>
    <dxf>
      <fill>
        <patternFill>
          <fgColor rgb="FFFFFF81"/>
          <bgColor rgb="FFFFFF81"/>
        </patternFill>
      </fill>
    </dxf>
    <dxf>
      <fill>
        <patternFill>
          <bgColor rgb="FFB8E08C"/>
        </patternFill>
      </fill>
    </dxf>
    <dxf>
      <fill>
        <gradientFill>
          <stop position="0">
            <color rgb="FFB8E08C"/>
          </stop>
          <stop position="1">
            <color rgb="FFFFFF81"/>
          </stop>
        </gradientFill>
      </fill>
    </dxf>
    <dxf>
      <fill>
        <patternFill>
          <bgColor rgb="FFFF7171"/>
        </patternFill>
      </fill>
    </dxf>
    <dxf>
      <fill>
        <gradientFill>
          <stop position="0">
            <color rgb="FFFFFF81"/>
          </stop>
          <stop position="1">
            <color rgb="FFFF7171"/>
          </stop>
        </gradientFill>
      </fill>
    </dxf>
    <dxf>
      <fill>
        <patternFill>
          <fgColor rgb="FFFFFF81"/>
          <bgColor rgb="FFFFFF81"/>
        </patternFill>
      </fill>
    </dxf>
    <dxf>
      <fill>
        <patternFill>
          <bgColor rgb="FFB8E08C"/>
        </patternFill>
      </fill>
    </dxf>
    <dxf>
      <fill>
        <gradientFill>
          <stop position="0">
            <color rgb="FFB8E08C"/>
          </stop>
          <stop position="1">
            <color rgb="FFFFFF81"/>
          </stop>
        </gradientFill>
      </fill>
    </dxf>
    <dxf>
      <fill>
        <patternFill>
          <bgColor rgb="FFFF7171"/>
        </patternFill>
      </fill>
    </dxf>
    <dxf>
      <fill>
        <gradientFill>
          <stop position="0">
            <color rgb="FFFFFF81"/>
          </stop>
          <stop position="1">
            <color rgb="FFFF7171"/>
          </stop>
        </gradientFill>
      </fill>
    </dxf>
    <dxf>
      <fill>
        <patternFill>
          <fgColor rgb="FFFFFF81"/>
          <bgColor rgb="FFFFFF81"/>
        </patternFill>
      </fill>
    </dxf>
    <dxf>
      <fill>
        <patternFill>
          <bgColor rgb="FFB8E08C"/>
        </patternFill>
      </fill>
    </dxf>
    <dxf>
      <fill>
        <gradientFill>
          <stop position="0">
            <color rgb="FFB8E08C"/>
          </stop>
          <stop position="1">
            <color rgb="FFFFFF81"/>
          </stop>
        </gradientFill>
      </fill>
    </dxf>
    <dxf>
      <fill>
        <patternFill>
          <bgColor rgb="FFFF7171"/>
        </patternFill>
      </fill>
    </dxf>
    <dxf>
      <fill>
        <gradientFill>
          <stop position="0">
            <color rgb="FFFFFF81"/>
          </stop>
          <stop position="1">
            <color rgb="FFFF7171"/>
          </stop>
        </gradientFill>
      </fill>
    </dxf>
    <dxf>
      <fill>
        <patternFill>
          <fgColor rgb="FFFFFF81"/>
          <bgColor rgb="FFFFFF81"/>
        </patternFill>
      </fill>
    </dxf>
    <dxf>
      <fill>
        <patternFill>
          <bgColor rgb="FFB8E08C"/>
        </patternFill>
      </fill>
    </dxf>
    <dxf>
      <fill>
        <gradientFill>
          <stop position="0">
            <color rgb="FFB8E08C"/>
          </stop>
          <stop position="1">
            <color rgb="FFFFFF81"/>
          </stop>
        </gradientFill>
      </fill>
    </dxf>
    <dxf>
      <fill>
        <patternFill>
          <bgColor rgb="FFFF7171"/>
        </patternFill>
      </fill>
    </dxf>
    <dxf>
      <fill>
        <gradientFill>
          <stop position="0">
            <color rgb="FFFFFF81"/>
          </stop>
          <stop position="1">
            <color rgb="FFFF7171"/>
          </stop>
        </gradientFill>
      </fill>
    </dxf>
    <dxf>
      <fill>
        <patternFill>
          <fgColor rgb="FFFFFF81"/>
          <bgColor rgb="FFFFFF81"/>
        </patternFill>
      </fill>
    </dxf>
    <dxf>
      <fill>
        <patternFill>
          <bgColor rgb="FFB8E08C"/>
        </patternFill>
      </fill>
    </dxf>
    <dxf>
      <fill>
        <gradientFill>
          <stop position="0">
            <color rgb="FFB8E08C"/>
          </stop>
          <stop position="1">
            <color rgb="FFFFFF81"/>
          </stop>
        </gradientFill>
      </fill>
    </dxf>
    <dxf>
      <fill>
        <patternFill>
          <bgColor rgb="FFFF7171"/>
        </patternFill>
      </fill>
    </dxf>
    <dxf>
      <fill>
        <gradientFill>
          <stop position="0">
            <color rgb="FFFFFF81"/>
          </stop>
          <stop position="1">
            <color rgb="FFFF7171"/>
          </stop>
        </gradientFill>
      </fill>
    </dxf>
    <dxf>
      <fill>
        <patternFill>
          <fgColor rgb="FFFFFF81"/>
          <bgColor rgb="FFFFFF81"/>
        </patternFill>
      </fill>
    </dxf>
    <dxf>
      <fill>
        <patternFill>
          <bgColor rgb="FFB8E08C"/>
        </patternFill>
      </fill>
    </dxf>
    <dxf>
      <fill>
        <gradientFill>
          <stop position="0">
            <color rgb="FFB8E08C"/>
          </stop>
          <stop position="1">
            <color rgb="FFFFFF81"/>
          </stop>
        </gradientFill>
      </fill>
    </dxf>
    <dxf>
      <fill>
        <patternFill>
          <bgColor rgb="FFFF7171"/>
        </patternFill>
      </fill>
    </dxf>
    <dxf>
      <fill>
        <gradientFill>
          <stop position="0">
            <color rgb="FFFFFF81"/>
          </stop>
          <stop position="1">
            <color rgb="FFFF7171"/>
          </stop>
        </gradientFill>
      </fill>
    </dxf>
    <dxf>
      <fill>
        <patternFill>
          <fgColor rgb="FFFFFF81"/>
          <bgColor rgb="FFFFFF81"/>
        </patternFill>
      </fill>
    </dxf>
    <dxf>
      <fill>
        <patternFill>
          <bgColor rgb="FFB8E08C"/>
        </patternFill>
      </fill>
    </dxf>
    <dxf>
      <fill>
        <gradientFill>
          <stop position="0">
            <color rgb="FFB8E08C"/>
          </stop>
          <stop position="1">
            <color rgb="FFFFFF81"/>
          </stop>
        </gradientFill>
      </fill>
    </dxf>
    <dxf>
      <fill>
        <patternFill>
          <bgColor rgb="FFFF7171"/>
        </patternFill>
      </fill>
    </dxf>
    <dxf>
      <fill>
        <gradientFill>
          <stop position="0">
            <color rgb="FFFFFF81"/>
          </stop>
          <stop position="1">
            <color rgb="FFFF7171"/>
          </stop>
        </gradientFill>
      </fill>
    </dxf>
    <dxf>
      <fill>
        <patternFill>
          <fgColor rgb="FFFFFF81"/>
          <bgColor rgb="FFFFFF81"/>
        </patternFill>
      </fill>
    </dxf>
    <dxf>
      <fill>
        <patternFill>
          <bgColor rgb="FFB8E08C"/>
        </patternFill>
      </fill>
    </dxf>
    <dxf>
      <fill>
        <gradientFill>
          <stop position="0">
            <color rgb="FFB8E08C"/>
          </stop>
          <stop position="1">
            <color rgb="FFFFFF81"/>
          </stop>
        </gradientFill>
      </fill>
    </dxf>
    <dxf>
      <fill>
        <patternFill>
          <bgColor rgb="FFFF7171"/>
        </patternFill>
      </fill>
    </dxf>
    <dxf>
      <fill>
        <gradientFill>
          <stop position="0">
            <color rgb="FFFFFF81"/>
          </stop>
          <stop position="1">
            <color rgb="FFFF7171"/>
          </stop>
        </gradientFill>
      </fill>
    </dxf>
  </dxfs>
  <tableStyles count="0" defaultTableStyle="TableStyleMedium2" defaultPivotStyle="PivotStyleLight16"/>
  <colors>
    <mruColors>
      <color rgb="FFB8E08C"/>
      <color rgb="FFFF7171"/>
      <color rgb="FFFFFF81"/>
      <color rgb="FFDAD2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jpe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3.xml.rels><?xml version="1.0" encoding="UTF-8" standalone="yes"?>
<Relationships xmlns="http://schemas.openxmlformats.org/package/2006/relationships"><Relationship Id="rId1" Type="http://schemas.openxmlformats.org/officeDocument/2006/relationships/image" Target="../media/image12.png"/></Relationships>
</file>

<file path=xl/drawings/_rels/drawing4.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image" Target="../media/image14.png"/><Relationship Id="rId1" Type="http://schemas.openxmlformats.org/officeDocument/2006/relationships/image" Target="../media/image13.png"/><Relationship Id="rId5" Type="http://schemas.openxmlformats.org/officeDocument/2006/relationships/image" Target="../media/image17.png"/><Relationship Id="rId4" Type="http://schemas.openxmlformats.org/officeDocument/2006/relationships/image" Target="../media/image16.png"/></Relationships>
</file>

<file path=xl/drawings/drawing1.xml><?xml version="1.0" encoding="utf-8"?>
<xdr:wsDr xmlns:xdr="http://schemas.openxmlformats.org/drawingml/2006/spreadsheetDrawing" xmlns:a="http://schemas.openxmlformats.org/drawingml/2006/main">
  <xdr:twoCellAnchor editAs="oneCell">
    <xdr:from>
      <xdr:col>1</xdr:col>
      <xdr:colOff>3933031</xdr:colOff>
      <xdr:row>3</xdr:row>
      <xdr:rowOff>115661</xdr:rowOff>
    </xdr:from>
    <xdr:to>
      <xdr:col>3</xdr:col>
      <xdr:colOff>602882</xdr:colOff>
      <xdr:row>4</xdr:row>
      <xdr:rowOff>2324438</xdr:rowOff>
    </xdr:to>
    <xdr:pic>
      <xdr:nvPicPr>
        <xdr:cNvPr id="28" name="Grafik 27">
          <a:extLst>
            <a:ext uri="{FF2B5EF4-FFF2-40B4-BE49-F238E27FC236}">
              <a16:creationId xmlns:a16="http://schemas.microsoft.com/office/drawing/2014/main" id="{00000000-0008-0000-0000-00001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99719" y="1532505"/>
          <a:ext cx="1432351" cy="2423089"/>
        </a:xfrm>
        <a:prstGeom prst="rect">
          <a:avLst/>
        </a:prstGeom>
      </xdr:spPr>
    </xdr:pic>
    <xdr:clientData/>
  </xdr:twoCellAnchor>
  <xdr:twoCellAnchor editAs="oneCell">
    <xdr:from>
      <xdr:col>3</xdr:col>
      <xdr:colOff>2587684</xdr:colOff>
      <xdr:row>31</xdr:row>
      <xdr:rowOff>63499</xdr:rowOff>
    </xdr:from>
    <xdr:to>
      <xdr:col>3</xdr:col>
      <xdr:colOff>4500333</xdr:colOff>
      <xdr:row>31</xdr:row>
      <xdr:rowOff>878199</xdr:rowOff>
    </xdr:to>
    <xdr:pic>
      <xdr:nvPicPr>
        <xdr:cNvPr id="29" name="Grafik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2"/>
        <a:stretch>
          <a:fillRect/>
        </a:stretch>
      </xdr:blipFill>
      <xdr:spPr>
        <a:xfrm>
          <a:off x="7531159" y="22790149"/>
          <a:ext cx="1988849" cy="805175"/>
        </a:xfrm>
        <a:prstGeom prst="rect">
          <a:avLst/>
        </a:prstGeom>
      </xdr:spPr>
    </xdr:pic>
    <xdr:clientData/>
  </xdr:twoCellAnchor>
  <xdr:twoCellAnchor editAs="oneCell">
    <xdr:from>
      <xdr:col>3</xdr:col>
      <xdr:colOff>2582335</xdr:colOff>
      <xdr:row>32</xdr:row>
      <xdr:rowOff>70968</xdr:rowOff>
    </xdr:from>
    <xdr:to>
      <xdr:col>3</xdr:col>
      <xdr:colOff>4521433</xdr:colOff>
      <xdr:row>32</xdr:row>
      <xdr:rowOff>895312</xdr:rowOff>
    </xdr:to>
    <xdr:pic>
      <xdr:nvPicPr>
        <xdr:cNvPr id="30" name="Grafik 29">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3"/>
        <a:stretch>
          <a:fillRect/>
        </a:stretch>
      </xdr:blipFill>
      <xdr:spPr>
        <a:xfrm>
          <a:off x="7525810" y="23731068"/>
          <a:ext cx="2015298" cy="817200"/>
        </a:xfrm>
        <a:prstGeom prst="rect">
          <a:avLst/>
        </a:prstGeom>
      </xdr:spPr>
    </xdr:pic>
    <xdr:clientData/>
  </xdr:twoCellAnchor>
  <xdr:twoCellAnchor editAs="oneCell">
    <xdr:from>
      <xdr:col>3</xdr:col>
      <xdr:colOff>2592917</xdr:colOff>
      <xdr:row>33</xdr:row>
      <xdr:rowOff>74083</xdr:rowOff>
    </xdr:from>
    <xdr:to>
      <xdr:col>3</xdr:col>
      <xdr:colOff>4508214</xdr:colOff>
      <xdr:row>33</xdr:row>
      <xdr:rowOff>898427</xdr:rowOff>
    </xdr:to>
    <xdr:pic>
      <xdr:nvPicPr>
        <xdr:cNvPr id="31" name="Grafik 30">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4"/>
        <a:stretch>
          <a:fillRect/>
        </a:stretch>
      </xdr:blipFill>
      <xdr:spPr>
        <a:xfrm>
          <a:off x="7536392" y="24667633"/>
          <a:ext cx="1991497" cy="817200"/>
        </a:xfrm>
        <a:prstGeom prst="rect">
          <a:avLst/>
        </a:prstGeom>
      </xdr:spPr>
    </xdr:pic>
    <xdr:clientData/>
  </xdr:twoCellAnchor>
  <xdr:twoCellAnchor editAs="oneCell">
    <xdr:from>
      <xdr:col>3</xdr:col>
      <xdr:colOff>2598208</xdr:colOff>
      <xdr:row>34</xdr:row>
      <xdr:rowOff>74082</xdr:rowOff>
    </xdr:from>
    <xdr:to>
      <xdr:col>3</xdr:col>
      <xdr:colOff>4516529</xdr:colOff>
      <xdr:row>34</xdr:row>
      <xdr:rowOff>896044</xdr:rowOff>
    </xdr:to>
    <xdr:pic>
      <xdr:nvPicPr>
        <xdr:cNvPr id="32" name="Grafik 31">
          <a:extLst>
            <a:ext uri="{FF2B5EF4-FFF2-40B4-BE49-F238E27FC236}">
              <a16:creationId xmlns:a16="http://schemas.microsoft.com/office/drawing/2014/main" id="{00000000-0008-0000-0000-000020000000}"/>
            </a:ext>
          </a:extLst>
        </xdr:cNvPr>
        <xdr:cNvPicPr>
          <a:picLocks noChangeAspect="1"/>
        </xdr:cNvPicPr>
      </xdr:nvPicPr>
      <xdr:blipFill>
        <a:blip xmlns:r="http://schemas.openxmlformats.org/officeDocument/2006/relationships" r:embed="rId5"/>
        <a:stretch>
          <a:fillRect/>
        </a:stretch>
      </xdr:blipFill>
      <xdr:spPr>
        <a:xfrm>
          <a:off x="7765521" y="28823707"/>
          <a:ext cx="1918321" cy="821962"/>
        </a:xfrm>
        <a:prstGeom prst="rect">
          <a:avLst/>
        </a:prstGeom>
      </xdr:spPr>
    </xdr:pic>
    <xdr:clientData/>
  </xdr:twoCellAnchor>
  <xdr:twoCellAnchor editAs="oneCell">
    <xdr:from>
      <xdr:col>3</xdr:col>
      <xdr:colOff>468312</xdr:colOff>
      <xdr:row>25</xdr:row>
      <xdr:rowOff>261938</xdr:rowOff>
    </xdr:from>
    <xdr:to>
      <xdr:col>3</xdr:col>
      <xdr:colOff>4370335</xdr:colOff>
      <xdr:row>25</xdr:row>
      <xdr:rowOff>730613</xdr:rowOff>
    </xdr:to>
    <xdr:pic>
      <xdr:nvPicPr>
        <xdr:cNvPr id="33" name="Grafik 32">
          <a:extLst>
            <a:ext uri="{FF2B5EF4-FFF2-40B4-BE49-F238E27FC236}">
              <a16:creationId xmlns:a16="http://schemas.microsoft.com/office/drawing/2014/main" id="{00000000-0008-0000-0000-000021000000}"/>
            </a:ext>
          </a:extLst>
        </xdr:cNvPr>
        <xdr:cNvPicPr>
          <a:picLocks noChangeAspect="1"/>
        </xdr:cNvPicPr>
      </xdr:nvPicPr>
      <xdr:blipFill rotWithShape="1">
        <a:blip xmlns:r="http://schemas.openxmlformats.org/officeDocument/2006/relationships" r:embed="rId6"/>
        <a:srcRect l="9033" t="-243" b="-1"/>
        <a:stretch/>
      </xdr:blipFill>
      <xdr:spPr>
        <a:xfrm>
          <a:off x="5635625" y="17883188"/>
          <a:ext cx="3902023" cy="468675"/>
        </a:xfrm>
        <a:prstGeom prst="rect">
          <a:avLst/>
        </a:prstGeom>
      </xdr:spPr>
    </xdr:pic>
    <xdr:clientData/>
  </xdr:twoCellAnchor>
  <xdr:twoCellAnchor editAs="oneCell">
    <xdr:from>
      <xdr:col>1</xdr:col>
      <xdr:colOff>484188</xdr:colOff>
      <xdr:row>25</xdr:row>
      <xdr:rowOff>246064</xdr:rowOff>
    </xdr:from>
    <xdr:to>
      <xdr:col>1</xdr:col>
      <xdr:colOff>4370211</xdr:colOff>
      <xdr:row>25</xdr:row>
      <xdr:rowOff>740130</xdr:rowOff>
    </xdr:to>
    <xdr:pic>
      <xdr:nvPicPr>
        <xdr:cNvPr id="34" name="Grafik 33">
          <a:extLst>
            <a:ext uri="{FF2B5EF4-FFF2-40B4-BE49-F238E27FC236}">
              <a16:creationId xmlns:a16="http://schemas.microsoft.com/office/drawing/2014/main" id="{00000000-0008-0000-0000-000022000000}"/>
            </a:ext>
          </a:extLst>
        </xdr:cNvPr>
        <xdr:cNvPicPr>
          <a:picLocks noChangeAspect="1"/>
        </xdr:cNvPicPr>
      </xdr:nvPicPr>
      <xdr:blipFill rotWithShape="1">
        <a:blip xmlns:r="http://schemas.openxmlformats.org/officeDocument/2006/relationships" r:embed="rId7"/>
        <a:srcRect l="9002" t="-5573" b="-1"/>
        <a:stretch/>
      </xdr:blipFill>
      <xdr:spPr>
        <a:xfrm>
          <a:off x="658813" y="17867314"/>
          <a:ext cx="3886023" cy="494066"/>
        </a:xfrm>
        <a:prstGeom prst="rect">
          <a:avLst/>
        </a:prstGeom>
      </xdr:spPr>
    </xdr:pic>
    <xdr:clientData/>
  </xdr:twoCellAnchor>
  <xdr:twoCellAnchor editAs="oneCell">
    <xdr:from>
      <xdr:col>3</xdr:col>
      <xdr:colOff>2603499</xdr:colOff>
      <xdr:row>19</xdr:row>
      <xdr:rowOff>66884</xdr:rowOff>
    </xdr:from>
    <xdr:to>
      <xdr:col>3</xdr:col>
      <xdr:colOff>4523760</xdr:colOff>
      <xdr:row>19</xdr:row>
      <xdr:rowOff>897498</xdr:rowOff>
    </xdr:to>
    <xdr:pic>
      <xdr:nvPicPr>
        <xdr:cNvPr id="36" name="Grafik 35">
          <a:extLst>
            <a:ext uri="{FF2B5EF4-FFF2-40B4-BE49-F238E27FC236}">
              <a16:creationId xmlns:a16="http://schemas.microsoft.com/office/drawing/2014/main" id="{00000000-0008-0000-0000-000024000000}"/>
            </a:ext>
          </a:extLst>
        </xdr:cNvPr>
        <xdr:cNvPicPr>
          <a:picLocks noChangeAspect="1"/>
        </xdr:cNvPicPr>
      </xdr:nvPicPr>
      <xdr:blipFill>
        <a:blip xmlns:r="http://schemas.openxmlformats.org/officeDocument/2006/relationships" r:embed="rId8"/>
        <a:stretch>
          <a:fillRect/>
        </a:stretch>
      </xdr:blipFill>
      <xdr:spPr>
        <a:xfrm>
          <a:off x="7546974" y="10277684"/>
          <a:ext cx="1996461" cy="823470"/>
        </a:xfrm>
        <a:prstGeom prst="rect">
          <a:avLst/>
        </a:prstGeom>
      </xdr:spPr>
    </xdr:pic>
    <xdr:clientData/>
  </xdr:twoCellAnchor>
  <xdr:twoCellAnchor editAs="oneCell">
    <xdr:from>
      <xdr:col>1</xdr:col>
      <xdr:colOff>1179286</xdr:colOff>
      <xdr:row>30</xdr:row>
      <xdr:rowOff>1049482</xdr:rowOff>
    </xdr:from>
    <xdr:to>
      <xdr:col>3</xdr:col>
      <xdr:colOff>3158672</xdr:colOff>
      <xdr:row>30</xdr:row>
      <xdr:rowOff>1629928</xdr:rowOff>
    </xdr:to>
    <xdr:pic>
      <xdr:nvPicPr>
        <xdr:cNvPr id="40" name="Grafik 39">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9"/>
        <a:stretch>
          <a:fillRect/>
        </a:stretch>
      </xdr:blipFill>
      <xdr:spPr>
        <a:xfrm>
          <a:off x="1350736" y="21128182"/>
          <a:ext cx="7094311" cy="573303"/>
        </a:xfrm>
        <a:prstGeom prst="rect">
          <a:avLst/>
        </a:prstGeom>
      </xdr:spPr>
    </xdr:pic>
    <xdr:clientData/>
  </xdr:twoCellAnchor>
  <xdr:twoCellAnchor editAs="oneCell">
    <xdr:from>
      <xdr:col>1</xdr:col>
      <xdr:colOff>87312</xdr:colOff>
      <xdr:row>28</xdr:row>
      <xdr:rowOff>206373</xdr:rowOff>
    </xdr:from>
    <xdr:to>
      <xdr:col>3</xdr:col>
      <xdr:colOff>4746585</xdr:colOff>
      <xdr:row>28</xdr:row>
      <xdr:rowOff>3036252</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0"/>
        <a:stretch>
          <a:fillRect/>
        </a:stretch>
      </xdr:blipFill>
      <xdr:spPr>
        <a:xfrm>
          <a:off x="261937" y="19851686"/>
          <a:ext cx="9651961" cy="2829879"/>
        </a:xfrm>
        <a:prstGeom prst="rect">
          <a:avLst/>
        </a:prstGeom>
      </xdr:spPr>
    </xdr:pic>
    <xdr:clientData/>
  </xdr:twoCellAnchor>
  <xdr:twoCellAnchor editAs="oneCell">
    <xdr:from>
      <xdr:col>3</xdr:col>
      <xdr:colOff>2524125</xdr:colOff>
      <xdr:row>15</xdr:row>
      <xdr:rowOff>83343</xdr:rowOff>
    </xdr:from>
    <xdr:to>
      <xdr:col>3</xdr:col>
      <xdr:colOff>4488656</xdr:colOff>
      <xdr:row>15</xdr:row>
      <xdr:rowOff>1236940</xdr:rowOff>
    </xdr:to>
    <xdr:pic>
      <xdr:nvPicPr>
        <xdr:cNvPr id="4" name="Grafik 3">
          <a:extLst>
            <a:ext uri="{FF2B5EF4-FFF2-40B4-BE49-F238E27FC236}">
              <a16:creationId xmlns:a16="http://schemas.microsoft.com/office/drawing/2014/main" id="{6F4C3889-EC4C-4415-98F0-7CF0FB1AF619}"/>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453313" y="7417593"/>
          <a:ext cx="1964531" cy="11535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59532</xdr:colOff>
      <xdr:row>9</xdr:row>
      <xdr:rowOff>154781</xdr:rowOff>
    </xdr:from>
    <xdr:to>
      <xdr:col>7</xdr:col>
      <xdr:colOff>571501</xdr:colOff>
      <xdr:row>20</xdr:row>
      <xdr:rowOff>47625</xdr:rowOff>
    </xdr:to>
    <xdr:sp macro="" textlink="">
      <xdr:nvSpPr>
        <xdr:cNvPr id="40" name="Geschweifte Klammer rechts 39">
          <a:extLst>
            <a:ext uri="{FF2B5EF4-FFF2-40B4-BE49-F238E27FC236}">
              <a16:creationId xmlns:a16="http://schemas.microsoft.com/office/drawing/2014/main" id="{00000000-0008-0000-0100-000028000000}"/>
            </a:ext>
          </a:extLst>
        </xdr:cNvPr>
        <xdr:cNvSpPr/>
      </xdr:nvSpPr>
      <xdr:spPr>
        <a:xfrm>
          <a:off x="8136732" y="4783931"/>
          <a:ext cx="511969" cy="5141119"/>
        </a:xfrm>
        <a:prstGeom prst="rightBrace">
          <a:avLst/>
        </a:prstGeom>
        <a:noFill/>
        <a:ln w="222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DE"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122465</xdr:colOff>
      <xdr:row>6</xdr:row>
      <xdr:rowOff>115605</xdr:rowOff>
    </xdr:from>
    <xdr:to>
      <xdr:col>7</xdr:col>
      <xdr:colOff>5980</xdr:colOff>
      <xdr:row>6</xdr:row>
      <xdr:rowOff>2437628</xdr:rowOff>
    </xdr:to>
    <xdr:pic>
      <xdr:nvPicPr>
        <xdr:cNvPr id="2" name="Grafik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12520840" y="8402355"/>
          <a:ext cx="3745902" cy="23220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58058</xdr:colOff>
      <xdr:row>4</xdr:row>
      <xdr:rowOff>19957</xdr:rowOff>
    </xdr:from>
    <xdr:to>
      <xdr:col>1</xdr:col>
      <xdr:colOff>238635</xdr:colOff>
      <xdr:row>4</xdr:row>
      <xdr:rowOff>188482</xdr:rowOff>
    </xdr:to>
    <xdr:grpSp>
      <xdr:nvGrpSpPr>
        <xdr:cNvPr id="2" name="Gruppieren 1">
          <a:extLst>
            <a:ext uri="{FF2B5EF4-FFF2-40B4-BE49-F238E27FC236}">
              <a16:creationId xmlns:a16="http://schemas.microsoft.com/office/drawing/2014/main" id="{00000000-0008-0000-0900-000002000000}"/>
            </a:ext>
          </a:extLst>
        </xdr:cNvPr>
        <xdr:cNvGrpSpPr>
          <a:grpSpLocks noChangeAspect="1"/>
        </xdr:cNvGrpSpPr>
      </xdr:nvGrpSpPr>
      <xdr:grpSpPr>
        <a:xfrm>
          <a:off x="558121" y="1067707"/>
          <a:ext cx="180577" cy="168525"/>
          <a:chOff x="0" y="0"/>
          <a:chExt cx="720000" cy="2160000"/>
        </a:xfrm>
      </xdr:grpSpPr>
      <xdr:sp macro="" textlink="">
        <xdr:nvSpPr>
          <xdr:cNvPr id="3" name="Abgerundetes Rechteck 2">
            <a:extLst>
              <a:ext uri="{FF2B5EF4-FFF2-40B4-BE49-F238E27FC236}">
                <a16:creationId xmlns:a16="http://schemas.microsoft.com/office/drawing/2014/main" id="{00000000-0008-0000-0900-000003000000}"/>
              </a:ext>
            </a:extLst>
          </xdr:cNvPr>
          <xdr:cNvSpPr/>
        </xdr:nvSpPr>
        <xdr:spPr>
          <a:xfrm>
            <a:off x="0" y="0"/>
            <a:ext cx="720000" cy="2160000"/>
          </a:xfrm>
          <a:prstGeom prst="round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DE"/>
          </a:p>
        </xdr:txBody>
      </xdr:sp>
      <xdr:grpSp>
        <xdr:nvGrpSpPr>
          <xdr:cNvPr id="4" name="Gruppieren 3">
            <a:extLst>
              <a:ext uri="{FF2B5EF4-FFF2-40B4-BE49-F238E27FC236}">
                <a16:creationId xmlns:a16="http://schemas.microsoft.com/office/drawing/2014/main" id="{00000000-0008-0000-0900-000004000000}"/>
              </a:ext>
            </a:extLst>
          </xdr:cNvPr>
          <xdr:cNvGrpSpPr/>
        </xdr:nvGrpSpPr>
        <xdr:grpSpPr>
          <a:xfrm>
            <a:off x="95534" y="136478"/>
            <a:ext cx="539750" cy="1877230"/>
            <a:chOff x="0" y="0"/>
            <a:chExt cx="539750" cy="1877230"/>
          </a:xfrm>
        </xdr:grpSpPr>
        <xdr:sp macro="" textlink="">
          <xdr:nvSpPr>
            <xdr:cNvPr id="5" name="Ellipse 4">
              <a:extLst>
                <a:ext uri="{FF2B5EF4-FFF2-40B4-BE49-F238E27FC236}">
                  <a16:creationId xmlns:a16="http://schemas.microsoft.com/office/drawing/2014/main" id="{00000000-0008-0000-0900-000005000000}"/>
                </a:ext>
              </a:extLst>
            </xdr:cNvPr>
            <xdr:cNvSpPr>
              <a:spLocks noChangeAspect="1"/>
            </xdr:cNvSpPr>
          </xdr:nvSpPr>
          <xdr:spPr>
            <a:xfrm>
              <a:off x="0" y="0"/>
              <a:ext cx="539750" cy="511175"/>
            </a:xfrm>
            <a:prstGeom prst="ellipse">
              <a:avLst/>
            </a:prstGeom>
            <a:solidFill>
              <a:schemeClr val="bg1">
                <a:lumMod val="5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DE"/>
            </a:p>
          </xdr:txBody>
        </xdr:sp>
        <xdr:sp macro="" textlink="">
          <xdr:nvSpPr>
            <xdr:cNvPr id="6" name="Ellipse 5">
              <a:extLst>
                <a:ext uri="{FF2B5EF4-FFF2-40B4-BE49-F238E27FC236}">
                  <a16:creationId xmlns:a16="http://schemas.microsoft.com/office/drawing/2014/main" id="{00000000-0008-0000-0900-000006000000}"/>
                </a:ext>
              </a:extLst>
            </xdr:cNvPr>
            <xdr:cNvSpPr/>
          </xdr:nvSpPr>
          <xdr:spPr>
            <a:xfrm>
              <a:off x="0" y="668740"/>
              <a:ext cx="539750" cy="539750"/>
            </a:xfrm>
            <a:prstGeom prst="ellipse">
              <a:avLst/>
            </a:prstGeom>
            <a:solidFill>
              <a:schemeClr val="bg1">
                <a:lumMod val="5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DE"/>
            </a:p>
          </xdr:txBody>
        </xdr:sp>
        <xdr:sp macro="" textlink="">
          <xdr:nvSpPr>
            <xdr:cNvPr id="7" name="Ellipse 6">
              <a:extLst>
                <a:ext uri="{FF2B5EF4-FFF2-40B4-BE49-F238E27FC236}">
                  <a16:creationId xmlns:a16="http://schemas.microsoft.com/office/drawing/2014/main" id="{00000000-0008-0000-0900-000007000000}"/>
                </a:ext>
              </a:extLst>
            </xdr:cNvPr>
            <xdr:cNvSpPr/>
          </xdr:nvSpPr>
          <xdr:spPr>
            <a:xfrm>
              <a:off x="0" y="1337480"/>
              <a:ext cx="539750" cy="539750"/>
            </a:xfrm>
            <a:prstGeom prst="ellipse">
              <a:avLst/>
            </a:prstGeom>
            <a:solidFill>
              <a:srgbClr val="00B050"/>
            </a:solidFill>
            <a:ln w="635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DE"/>
            </a:p>
          </xdr:txBody>
        </xdr:sp>
      </xdr:grpSp>
    </xdr:grpSp>
    <xdr:clientData/>
  </xdr:twoCellAnchor>
  <xdr:twoCellAnchor>
    <xdr:from>
      <xdr:col>1</xdr:col>
      <xdr:colOff>53522</xdr:colOff>
      <xdr:row>5</xdr:row>
      <xdr:rowOff>18143</xdr:rowOff>
    </xdr:from>
    <xdr:to>
      <xdr:col>1</xdr:col>
      <xdr:colOff>232886</xdr:colOff>
      <xdr:row>5</xdr:row>
      <xdr:rowOff>186668</xdr:rowOff>
    </xdr:to>
    <xdr:grpSp>
      <xdr:nvGrpSpPr>
        <xdr:cNvPr id="8" name="Gruppieren 7">
          <a:extLst>
            <a:ext uri="{FF2B5EF4-FFF2-40B4-BE49-F238E27FC236}">
              <a16:creationId xmlns:a16="http://schemas.microsoft.com/office/drawing/2014/main" id="{00000000-0008-0000-0900-000008000000}"/>
            </a:ext>
          </a:extLst>
        </xdr:cNvPr>
        <xdr:cNvGrpSpPr>
          <a:grpSpLocks noChangeAspect="1"/>
        </xdr:cNvGrpSpPr>
      </xdr:nvGrpSpPr>
      <xdr:grpSpPr>
        <a:xfrm>
          <a:off x="553585" y="1327831"/>
          <a:ext cx="179364" cy="168525"/>
          <a:chOff x="0" y="0"/>
          <a:chExt cx="720000" cy="2160000"/>
        </a:xfrm>
      </xdr:grpSpPr>
      <xdr:sp macro="" textlink="">
        <xdr:nvSpPr>
          <xdr:cNvPr id="9" name="Abgerundetes Rechteck 8">
            <a:extLst>
              <a:ext uri="{FF2B5EF4-FFF2-40B4-BE49-F238E27FC236}">
                <a16:creationId xmlns:a16="http://schemas.microsoft.com/office/drawing/2014/main" id="{00000000-0008-0000-0900-000009000000}"/>
              </a:ext>
            </a:extLst>
          </xdr:cNvPr>
          <xdr:cNvSpPr/>
        </xdr:nvSpPr>
        <xdr:spPr>
          <a:xfrm>
            <a:off x="0" y="0"/>
            <a:ext cx="720000" cy="2160000"/>
          </a:xfrm>
          <a:prstGeom prst="round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DE"/>
          </a:p>
        </xdr:txBody>
      </xdr:sp>
      <xdr:grpSp>
        <xdr:nvGrpSpPr>
          <xdr:cNvPr id="10" name="Gruppieren 9">
            <a:extLst>
              <a:ext uri="{FF2B5EF4-FFF2-40B4-BE49-F238E27FC236}">
                <a16:creationId xmlns:a16="http://schemas.microsoft.com/office/drawing/2014/main" id="{00000000-0008-0000-0900-00000A000000}"/>
              </a:ext>
            </a:extLst>
          </xdr:cNvPr>
          <xdr:cNvGrpSpPr/>
        </xdr:nvGrpSpPr>
        <xdr:grpSpPr>
          <a:xfrm>
            <a:off x="95534" y="136478"/>
            <a:ext cx="539750" cy="1877230"/>
            <a:chOff x="0" y="0"/>
            <a:chExt cx="539750" cy="1877230"/>
          </a:xfrm>
        </xdr:grpSpPr>
        <xdr:sp macro="" textlink="">
          <xdr:nvSpPr>
            <xdr:cNvPr id="11" name="Ellipse 10">
              <a:extLst>
                <a:ext uri="{FF2B5EF4-FFF2-40B4-BE49-F238E27FC236}">
                  <a16:creationId xmlns:a16="http://schemas.microsoft.com/office/drawing/2014/main" id="{00000000-0008-0000-0900-00000B000000}"/>
                </a:ext>
              </a:extLst>
            </xdr:cNvPr>
            <xdr:cNvSpPr>
              <a:spLocks noChangeAspect="1"/>
            </xdr:cNvSpPr>
          </xdr:nvSpPr>
          <xdr:spPr>
            <a:xfrm>
              <a:off x="0" y="0"/>
              <a:ext cx="539750" cy="511175"/>
            </a:xfrm>
            <a:prstGeom prst="ellipse">
              <a:avLst/>
            </a:prstGeom>
            <a:solidFill>
              <a:schemeClr val="bg1">
                <a:lumMod val="5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DE"/>
            </a:p>
          </xdr:txBody>
        </xdr:sp>
        <xdr:sp macro="" textlink="">
          <xdr:nvSpPr>
            <xdr:cNvPr id="12" name="Ellipse 11">
              <a:extLst>
                <a:ext uri="{FF2B5EF4-FFF2-40B4-BE49-F238E27FC236}">
                  <a16:creationId xmlns:a16="http://schemas.microsoft.com/office/drawing/2014/main" id="{00000000-0008-0000-0900-00000C000000}"/>
                </a:ext>
              </a:extLst>
            </xdr:cNvPr>
            <xdr:cNvSpPr/>
          </xdr:nvSpPr>
          <xdr:spPr>
            <a:xfrm>
              <a:off x="0" y="668740"/>
              <a:ext cx="539750" cy="539750"/>
            </a:xfrm>
            <a:prstGeom prst="ellipse">
              <a:avLst/>
            </a:prstGeom>
            <a:solidFill>
              <a:srgbClr val="FFFF00"/>
            </a:solidFill>
            <a:ln w="635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DE"/>
            </a:p>
          </xdr:txBody>
        </xdr:sp>
        <xdr:sp macro="" textlink="">
          <xdr:nvSpPr>
            <xdr:cNvPr id="13" name="Ellipse 12">
              <a:extLst>
                <a:ext uri="{FF2B5EF4-FFF2-40B4-BE49-F238E27FC236}">
                  <a16:creationId xmlns:a16="http://schemas.microsoft.com/office/drawing/2014/main" id="{00000000-0008-0000-0900-00000D000000}"/>
                </a:ext>
              </a:extLst>
            </xdr:cNvPr>
            <xdr:cNvSpPr/>
          </xdr:nvSpPr>
          <xdr:spPr>
            <a:xfrm>
              <a:off x="0" y="1337480"/>
              <a:ext cx="539750" cy="539750"/>
            </a:xfrm>
            <a:prstGeom prst="ellipse">
              <a:avLst/>
            </a:prstGeom>
            <a:solidFill>
              <a:srgbClr val="00B050"/>
            </a:solidFill>
            <a:ln w="635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DE"/>
            </a:p>
          </xdr:txBody>
        </xdr:sp>
      </xdr:grpSp>
    </xdr:grpSp>
    <xdr:clientData/>
  </xdr:twoCellAnchor>
  <xdr:twoCellAnchor>
    <xdr:from>
      <xdr:col>1</xdr:col>
      <xdr:colOff>49893</xdr:colOff>
      <xdr:row>6</xdr:row>
      <xdr:rowOff>22679</xdr:rowOff>
    </xdr:from>
    <xdr:to>
      <xdr:col>1</xdr:col>
      <xdr:colOff>229257</xdr:colOff>
      <xdr:row>7</xdr:row>
      <xdr:rowOff>704</xdr:rowOff>
    </xdr:to>
    <xdr:grpSp>
      <xdr:nvGrpSpPr>
        <xdr:cNvPr id="14" name="Gruppieren 13">
          <a:extLst>
            <a:ext uri="{FF2B5EF4-FFF2-40B4-BE49-F238E27FC236}">
              <a16:creationId xmlns:a16="http://schemas.microsoft.com/office/drawing/2014/main" id="{00000000-0008-0000-0900-00000E000000}"/>
            </a:ext>
          </a:extLst>
        </xdr:cNvPr>
        <xdr:cNvGrpSpPr>
          <a:grpSpLocks noChangeAspect="1"/>
        </xdr:cNvGrpSpPr>
      </xdr:nvGrpSpPr>
      <xdr:grpSpPr>
        <a:xfrm>
          <a:off x="549956" y="1534773"/>
          <a:ext cx="179364" cy="180431"/>
          <a:chOff x="0" y="0"/>
          <a:chExt cx="720000" cy="2160000"/>
        </a:xfrm>
      </xdr:grpSpPr>
      <xdr:sp macro="" textlink="">
        <xdr:nvSpPr>
          <xdr:cNvPr id="15" name="Abgerundetes Rechteck 14">
            <a:extLst>
              <a:ext uri="{FF2B5EF4-FFF2-40B4-BE49-F238E27FC236}">
                <a16:creationId xmlns:a16="http://schemas.microsoft.com/office/drawing/2014/main" id="{00000000-0008-0000-0900-00000F000000}"/>
              </a:ext>
            </a:extLst>
          </xdr:cNvPr>
          <xdr:cNvSpPr/>
        </xdr:nvSpPr>
        <xdr:spPr>
          <a:xfrm>
            <a:off x="0" y="0"/>
            <a:ext cx="720000" cy="2160000"/>
          </a:xfrm>
          <a:prstGeom prst="round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DE"/>
          </a:p>
        </xdr:txBody>
      </xdr:sp>
      <xdr:grpSp>
        <xdr:nvGrpSpPr>
          <xdr:cNvPr id="16" name="Gruppieren 15">
            <a:extLst>
              <a:ext uri="{FF2B5EF4-FFF2-40B4-BE49-F238E27FC236}">
                <a16:creationId xmlns:a16="http://schemas.microsoft.com/office/drawing/2014/main" id="{00000000-0008-0000-0900-000010000000}"/>
              </a:ext>
            </a:extLst>
          </xdr:cNvPr>
          <xdr:cNvGrpSpPr/>
        </xdr:nvGrpSpPr>
        <xdr:grpSpPr>
          <a:xfrm>
            <a:off x="95534" y="136478"/>
            <a:ext cx="539750" cy="1877230"/>
            <a:chOff x="0" y="0"/>
            <a:chExt cx="539750" cy="1877230"/>
          </a:xfrm>
        </xdr:grpSpPr>
        <xdr:sp macro="" textlink="">
          <xdr:nvSpPr>
            <xdr:cNvPr id="17" name="Ellipse 16">
              <a:extLst>
                <a:ext uri="{FF2B5EF4-FFF2-40B4-BE49-F238E27FC236}">
                  <a16:creationId xmlns:a16="http://schemas.microsoft.com/office/drawing/2014/main" id="{00000000-0008-0000-0900-000011000000}"/>
                </a:ext>
              </a:extLst>
            </xdr:cNvPr>
            <xdr:cNvSpPr>
              <a:spLocks noChangeAspect="1"/>
            </xdr:cNvSpPr>
          </xdr:nvSpPr>
          <xdr:spPr>
            <a:xfrm>
              <a:off x="0" y="0"/>
              <a:ext cx="539750" cy="511175"/>
            </a:xfrm>
            <a:prstGeom prst="ellipse">
              <a:avLst/>
            </a:prstGeom>
            <a:solidFill>
              <a:schemeClr val="bg1">
                <a:lumMod val="5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DE"/>
            </a:p>
          </xdr:txBody>
        </xdr:sp>
        <xdr:sp macro="" textlink="">
          <xdr:nvSpPr>
            <xdr:cNvPr id="18" name="Ellipse 17">
              <a:extLst>
                <a:ext uri="{FF2B5EF4-FFF2-40B4-BE49-F238E27FC236}">
                  <a16:creationId xmlns:a16="http://schemas.microsoft.com/office/drawing/2014/main" id="{00000000-0008-0000-0900-000012000000}"/>
                </a:ext>
              </a:extLst>
            </xdr:cNvPr>
            <xdr:cNvSpPr/>
          </xdr:nvSpPr>
          <xdr:spPr>
            <a:xfrm>
              <a:off x="0" y="668740"/>
              <a:ext cx="539750" cy="539750"/>
            </a:xfrm>
            <a:prstGeom prst="ellipse">
              <a:avLst/>
            </a:prstGeom>
            <a:solidFill>
              <a:srgbClr val="FFFF00"/>
            </a:solidFill>
            <a:ln w="635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DE"/>
            </a:p>
          </xdr:txBody>
        </xdr:sp>
        <xdr:sp macro="" textlink="">
          <xdr:nvSpPr>
            <xdr:cNvPr id="19" name="Ellipse 18">
              <a:extLst>
                <a:ext uri="{FF2B5EF4-FFF2-40B4-BE49-F238E27FC236}">
                  <a16:creationId xmlns:a16="http://schemas.microsoft.com/office/drawing/2014/main" id="{00000000-0008-0000-0900-000013000000}"/>
                </a:ext>
              </a:extLst>
            </xdr:cNvPr>
            <xdr:cNvSpPr/>
          </xdr:nvSpPr>
          <xdr:spPr>
            <a:xfrm>
              <a:off x="0" y="1337480"/>
              <a:ext cx="539750" cy="539750"/>
            </a:xfrm>
            <a:prstGeom prst="ellipse">
              <a:avLst/>
            </a:prstGeom>
            <a:solidFill>
              <a:schemeClr val="bg1">
                <a:lumMod val="5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DE"/>
            </a:p>
          </xdr:txBody>
        </xdr:sp>
      </xdr:grpSp>
    </xdr:grpSp>
    <xdr:clientData/>
  </xdr:twoCellAnchor>
  <xdr:twoCellAnchor>
    <xdr:from>
      <xdr:col>1</xdr:col>
      <xdr:colOff>58964</xdr:colOff>
      <xdr:row>7</xdr:row>
      <xdr:rowOff>18143</xdr:rowOff>
    </xdr:from>
    <xdr:to>
      <xdr:col>1</xdr:col>
      <xdr:colOff>238328</xdr:colOff>
      <xdr:row>7</xdr:row>
      <xdr:rowOff>186668</xdr:rowOff>
    </xdr:to>
    <xdr:grpSp>
      <xdr:nvGrpSpPr>
        <xdr:cNvPr id="20" name="Gruppieren 19">
          <a:extLst>
            <a:ext uri="{FF2B5EF4-FFF2-40B4-BE49-F238E27FC236}">
              <a16:creationId xmlns:a16="http://schemas.microsoft.com/office/drawing/2014/main" id="{00000000-0008-0000-0900-000014000000}"/>
            </a:ext>
          </a:extLst>
        </xdr:cNvPr>
        <xdr:cNvGrpSpPr>
          <a:grpSpLocks noChangeAspect="1"/>
        </xdr:cNvGrpSpPr>
      </xdr:nvGrpSpPr>
      <xdr:grpSpPr>
        <a:xfrm>
          <a:off x="559027" y="1732643"/>
          <a:ext cx="179364" cy="168525"/>
          <a:chOff x="0" y="0"/>
          <a:chExt cx="720000" cy="2160000"/>
        </a:xfrm>
      </xdr:grpSpPr>
      <xdr:sp macro="" textlink="">
        <xdr:nvSpPr>
          <xdr:cNvPr id="21" name="Abgerundetes Rechteck 20">
            <a:extLst>
              <a:ext uri="{FF2B5EF4-FFF2-40B4-BE49-F238E27FC236}">
                <a16:creationId xmlns:a16="http://schemas.microsoft.com/office/drawing/2014/main" id="{00000000-0008-0000-0900-000015000000}"/>
              </a:ext>
            </a:extLst>
          </xdr:cNvPr>
          <xdr:cNvSpPr/>
        </xdr:nvSpPr>
        <xdr:spPr>
          <a:xfrm>
            <a:off x="0" y="0"/>
            <a:ext cx="720000" cy="2160000"/>
          </a:xfrm>
          <a:prstGeom prst="round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DE"/>
          </a:p>
        </xdr:txBody>
      </xdr:sp>
      <xdr:grpSp>
        <xdr:nvGrpSpPr>
          <xdr:cNvPr id="22" name="Gruppieren 21">
            <a:extLst>
              <a:ext uri="{FF2B5EF4-FFF2-40B4-BE49-F238E27FC236}">
                <a16:creationId xmlns:a16="http://schemas.microsoft.com/office/drawing/2014/main" id="{00000000-0008-0000-0900-000016000000}"/>
              </a:ext>
            </a:extLst>
          </xdr:cNvPr>
          <xdr:cNvGrpSpPr/>
        </xdr:nvGrpSpPr>
        <xdr:grpSpPr>
          <a:xfrm>
            <a:off x="95534" y="136478"/>
            <a:ext cx="539750" cy="1877230"/>
            <a:chOff x="0" y="0"/>
            <a:chExt cx="539750" cy="1877230"/>
          </a:xfrm>
        </xdr:grpSpPr>
        <xdr:sp macro="" textlink="">
          <xdr:nvSpPr>
            <xdr:cNvPr id="23" name="Ellipse 22">
              <a:extLst>
                <a:ext uri="{FF2B5EF4-FFF2-40B4-BE49-F238E27FC236}">
                  <a16:creationId xmlns:a16="http://schemas.microsoft.com/office/drawing/2014/main" id="{00000000-0008-0000-0900-000017000000}"/>
                </a:ext>
              </a:extLst>
            </xdr:cNvPr>
            <xdr:cNvSpPr>
              <a:spLocks noChangeAspect="1"/>
            </xdr:cNvSpPr>
          </xdr:nvSpPr>
          <xdr:spPr>
            <a:xfrm>
              <a:off x="0" y="0"/>
              <a:ext cx="539750" cy="511175"/>
            </a:xfrm>
            <a:prstGeom prst="ellipse">
              <a:avLst/>
            </a:prstGeom>
            <a:solidFill>
              <a:srgbClr val="FF0000"/>
            </a:solidFill>
            <a:ln w="635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DE"/>
            </a:p>
          </xdr:txBody>
        </xdr:sp>
        <xdr:sp macro="" textlink="">
          <xdr:nvSpPr>
            <xdr:cNvPr id="24" name="Ellipse 23">
              <a:extLst>
                <a:ext uri="{FF2B5EF4-FFF2-40B4-BE49-F238E27FC236}">
                  <a16:creationId xmlns:a16="http://schemas.microsoft.com/office/drawing/2014/main" id="{00000000-0008-0000-0900-000018000000}"/>
                </a:ext>
              </a:extLst>
            </xdr:cNvPr>
            <xdr:cNvSpPr/>
          </xdr:nvSpPr>
          <xdr:spPr>
            <a:xfrm>
              <a:off x="0" y="668740"/>
              <a:ext cx="539750" cy="539750"/>
            </a:xfrm>
            <a:prstGeom prst="ellipse">
              <a:avLst/>
            </a:prstGeom>
            <a:solidFill>
              <a:srgbClr val="FFFF00"/>
            </a:solidFill>
            <a:ln w="635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DE"/>
            </a:p>
          </xdr:txBody>
        </xdr:sp>
        <xdr:sp macro="" textlink="">
          <xdr:nvSpPr>
            <xdr:cNvPr id="25" name="Ellipse 24">
              <a:extLst>
                <a:ext uri="{FF2B5EF4-FFF2-40B4-BE49-F238E27FC236}">
                  <a16:creationId xmlns:a16="http://schemas.microsoft.com/office/drawing/2014/main" id="{00000000-0008-0000-0900-000019000000}"/>
                </a:ext>
              </a:extLst>
            </xdr:cNvPr>
            <xdr:cNvSpPr/>
          </xdr:nvSpPr>
          <xdr:spPr>
            <a:xfrm>
              <a:off x="0" y="1337480"/>
              <a:ext cx="539750" cy="539750"/>
            </a:xfrm>
            <a:prstGeom prst="ellipse">
              <a:avLst/>
            </a:prstGeom>
            <a:solidFill>
              <a:schemeClr val="bg1">
                <a:lumMod val="5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DE"/>
            </a:p>
          </xdr:txBody>
        </xdr:sp>
      </xdr:grpSp>
    </xdr:grpSp>
    <xdr:clientData/>
  </xdr:twoCellAnchor>
  <xdr:twoCellAnchor>
    <xdr:from>
      <xdr:col>1</xdr:col>
      <xdr:colOff>54429</xdr:colOff>
      <xdr:row>8</xdr:row>
      <xdr:rowOff>18144</xdr:rowOff>
    </xdr:from>
    <xdr:to>
      <xdr:col>1</xdr:col>
      <xdr:colOff>233793</xdr:colOff>
      <xdr:row>8</xdr:row>
      <xdr:rowOff>186669</xdr:rowOff>
    </xdr:to>
    <xdr:grpSp>
      <xdr:nvGrpSpPr>
        <xdr:cNvPr id="26" name="Gruppieren 25">
          <a:extLst>
            <a:ext uri="{FF2B5EF4-FFF2-40B4-BE49-F238E27FC236}">
              <a16:creationId xmlns:a16="http://schemas.microsoft.com/office/drawing/2014/main" id="{00000000-0008-0000-0900-00001A000000}"/>
            </a:ext>
          </a:extLst>
        </xdr:cNvPr>
        <xdr:cNvGrpSpPr>
          <a:grpSpLocks noChangeAspect="1"/>
        </xdr:cNvGrpSpPr>
      </xdr:nvGrpSpPr>
      <xdr:grpSpPr>
        <a:xfrm>
          <a:off x="554492" y="1935050"/>
          <a:ext cx="179364" cy="168525"/>
          <a:chOff x="0" y="0"/>
          <a:chExt cx="720000" cy="2160000"/>
        </a:xfrm>
      </xdr:grpSpPr>
      <xdr:sp macro="" textlink="">
        <xdr:nvSpPr>
          <xdr:cNvPr id="27" name="Abgerundetes Rechteck 26">
            <a:extLst>
              <a:ext uri="{FF2B5EF4-FFF2-40B4-BE49-F238E27FC236}">
                <a16:creationId xmlns:a16="http://schemas.microsoft.com/office/drawing/2014/main" id="{00000000-0008-0000-0900-00001B000000}"/>
              </a:ext>
            </a:extLst>
          </xdr:cNvPr>
          <xdr:cNvSpPr/>
        </xdr:nvSpPr>
        <xdr:spPr>
          <a:xfrm>
            <a:off x="0" y="0"/>
            <a:ext cx="720000" cy="2160000"/>
          </a:xfrm>
          <a:prstGeom prst="roundRect">
            <a:avLst/>
          </a:prstGeom>
          <a:solidFill>
            <a:schemeClr val="bg1">
              <a:lumMod val="7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DE"/>
          </a:p>
        </xdr:txBody>
      </xdr:sp>
      <xdr:grpSp>
        <xdr:nvGrpSpPr>
          <xdr:cNvPr id="28" name="Gruppieren 27">
            <a:extLst>
              <a:ext uri="{FF2B5EF4-FFF2-40B4-BE49-F238E27FC236}">
                <a16:creationId xmlns:a16="http://schemas.microsoft.com/office/drawing/2014/main" id="{00000000-0008-0000-0900-00001C000000}"/>
              </a:ext>
            </a:extLst>
          </xdr:cNvPr>
          <xdr:cNvGrpSpPr/>
        </xdr:nvGrpSpPr>
        <xdr:grpSpPr>
          <a:xfrm>
            <a:off x="95534" y="136478"/>
            <a:ext cx="539750" cy="1877230"/>
            <a:chOff x="0" y="0"/>
            <a:chExt cx="539750" cy="1877230"/>
          </a:xfrm>
        </xdr:grpSpPr>
        <xdr:sp macro="" textlink="">
          <xdr:nvSpPr>
            <xdr:cNvPr id="29" name="Ellipse 28">
              <a:extLst>
                <a:ext uri="{FF2B5EF4-FFF2-40B4-BE49-F238E27FC236}">
                  <a16:creationId xmlns:a16="http://schemas.microsoft.com/office/drawing/2014/main" id="{00000000-0008-0000-0900-00001D000000}"/>
                </a:ext>
              </a:extLst>
            </xdr:cNvPr>
            <xdr:cNvSpPr>
              <a:spLocks noChangeAspect="1"/>
            </xdr:cNvSpPr>
          </xdr:nvSpPr>
          <xdr:spPr>
            <a:xfrm>
              <a:off x="0" y="0"/>
              <a:ext cx="539750" cy="511175"/>
            </a:xfrm>
            <a:prstGeom prst="ellipse">
              <a:avLst/>
            </a:prstGeom>
            <a:solidFill>
              <a:srgbClr val="FF0000"/>
            </a:solidFill>
            <a:ln w="635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DE"/>
            </a:p>
          </xdr:txBody>
        </xdr:sp>
        <xdr:sp macro="" textlink="">
          <xdr:nvSpPr>
            <xdr:cNvPr id="30" name="Ellipse 29">
              <a:extLst>
                <a:ext uri="{FF2B5EF4-FFF2-40B4-BE49-F238E27FC236}">
                  <a16:creationId xmlns:a16="http://schemas.microsoft.com/office/drawing/2014/main" id="{00000000-0008-0000-0900-00001E000000}"/>
                </a:ext>
              </a:extLst>
            </xdr:cNvPr>
            <xdr:cNvSpPr/>
          </xdr:nvSpPr>
          <xdr:spPr>
            <a:xfrm>
              <a:off x="0" y="668740"/>
              <a:ext cx="539750" cy="539750"/>
            </a:xfrm>
            <a:prstGeom prst="ellipse">
              <a:avLst/>
            </a:prstGeom>
            <a:solidFill>
              <a:schemeClr val="bg1">
                <a:lumMod val="65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DE"/>
            </a:p>
          </xdr:txBody>
        </xdr:sp>
        <xdr:sp macro="" textlink="">
          <xdr:nvSpPr>
            <xdr:cNvPr id="31" name="Ellipse 30">
              <a:extLst>
                <a:ext uri="{FF2B5EF4-FFF2-40B4-BE49-F238E27FC236}">
                  <a16:creationId xmlns:a16="http://schemas.microsoft.com/office/drawing/2014/main" id="{00000000-0008-0000-0900-00001F000000}"/>
                </a:ext>
              </a:extLst>
            </xdr:cNvPr>
            <xdr:cNvSpPr/>
          </xdr:nvSpPr>
          <xdr:spPr>
            <a:xfrm>
              <a:off x="0" y="1337480"/>
              <a:ext cx="539750" cy="539750"/>
            </a:xfrm>
            <a:prstGeom prst="ellipse">
              <a:avLst/>
            </a:prstGeom>
            <a:solidFill>
              <a:schemeClr val="bg1">
                <a:lumMod val="65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e-DE"/>
            </a:p>
          </xdr:txBody>
        </xdr:sp>
      </xdr:grpSp>
    </xdr:grpSp>
    <xdr:clientData/>
  </xdr:twoCellAnchor>
  <xdr:twoCellAnchor editAs="oneCell">
    <xdr:from>
      <xdr:col>0</xdr:col>
      <xdr:colOff>16726</xdr:colOff>
      <xdr:row>0</xdr:row>
      <xdr:rowOff>13606</xdr:rowOff>
    </xdr:from>
    <xdr:to>
      <xdr:col>0</xdr:col>
      <xdr:colOff>95926</xdr:colOff>
      <xdr:row>0</xdr:row>
      <xdr:rowOff>251206</xdr:rowOff>
    </xdr:to>
    <xdr:pic>
      <xdr:nvPicPr>
        <xdr:cNvPr id="37" name="Grafik 36">
          <a:extLst>
            <a:ext uri="{FF2B5EF4-FFF2-40B4-BE49-F238E27FC236}">
              <a16:creationId xmlns:a16="http://schemas.microsoft.com/office/drawing/2014/main" id="{00000000-0008-0000-0900-00002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26" y="13606"/>
          <a:ext cx="79200" cy="237600"/>
        </a:xfrm>
        <a:prstGeom prst="rect">
          <a:avLst/>
        </a:prstGeom>
      </xdr:spPr>
    </xdr:pic>
    <xdr:clientData/>
  </xdr:twoCellAnchor>
  <xdr:twoCellAnchor editAs="oneCell">
    <xdr:from>
      <xdr:col>0</xdr:col>
      <xdr:colOff>18143</xdr:colOff>
      <xdr:row>1</xdr:row>
      <xdr:rowOff>18143</xdr:rowOff>
    </xdr:from>
    <xdr:to>
      <xdr:col>0</xdr:col>
      <xdr:colOff>97343</xdr:colOff>
      <xdr:row>1</xdr:row>
      <xdr:rowOff>255743</xdr:rowOff>
    </xdr:to>
    <xdr:pic>
      <xdr:nvPicPr>
        <xdr:cNvPr id="38" name="Grafik 37">
          <a:extLst>
            <a:ext uri="{FF2B5EF4-FFF2-40B4-BE49-F238E27FC236}">
              <a16:creationId xmlns:a16="http://schemas.microsoft.com/office/drawing/2014/main" id="{00000000-0008-0000-0900-00002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143" y="371929"/>
          <a:ext cx="79200" cy="237600"/>
        </a:xfrm>
        <a:prstGeom prst="rect">
          <a:avLst/>
        </a:prstGeom>
      </xdr:spPr>
    </xdr:pic>
    <xdr:clientData/>
  </xdr:twoCellAnchor>
  <xdr:twoCellAnchor editAs="oneCell">
    <xdr:from>
      <xdr:col>0</xdr:col>
      <xdr:colOff>21119</xdr:colOff>
      <xdr:row>2</xdr:row>
      <xdr:rowOff>18285</xdr:rowOff>
    </xdr:from>
    <xdr:to>
      <xdr:col>0</xdr:col>
      <xdr:colOff>101209</xdr:colOff>
      <xdr:row>2</xdr:row>
      <xdr:rowOff>255885</xdr:rowOff>
    </xdr:to>
    <xdr:pic>
      <xdr:nvPicPr>
        <xdr:cNvPr id="39" name="Grafik 38">
          <a:extLst>
            <a:ext uri="{FF2B5EF4-FFF2-40B4-BE49-F238E27FC236}">
              <a16:creationId xmlns:a16="http://schemas.microsoft.com/office/drawing/2014/main" id="{00000000-0008-0000-0900-00002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1119" y="554066"/>
          <a:ext cx="80090" cy="237600"/>
        </a:xfrm>
        <a:prstGeom prst="rect">
          <a:avLst/>
        </a:prstGeom>
      </xdr:spPr>
    </xdr:pic>
    <xdr:clientData/>
  </xdr:twoCellAnchor>
  <xdr:twoCellAnchor editAs="oneCell">
    <xdr:from>
      <xdr:col>0</xdr:col>
      <xdr:colOff>21119</xdr:colOff>
      <xdr:row>3</xdr:row>
      <xdr:rowOff>16725</xdr:rowOff>
    </xdr:from>
    <xdr:to>
      <xdr:col>0</xdr:col>
      <xdr:colOff>101209</xdr:colOff>
      <xdr:row>3</xdr:row>
      <xdr:rowOff>254325</xdr:rowOff>
    </xdr:to>
    <xdr:pic>
      <xdr:nvPicPr>
        <xdr:cNvPr id="40" name="Grafik 39">
          <a:extLst>
            <a:ext uri="{FF2B5EF4-FFF2-40B4-BE49-F238E27FC236}">
              <a16:creationId xmlns:a16="http://schemas.microsoft.com/office/drawing/2014/main" id="{00000000-0008-0000-0900-00002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119" y="820397"/>
          <a:ext cx="80090" cy="237600"/>
        </a:xfrm>
        <a:prstGeom prst="rect">
          <a:avLst/>
        </a:prstGeom>
      </xdr:spPr>
    </xdr:pic>
    <xdr:clientData/>
  </xdr:twoCellAnchor>
  <xdr:twoCellAnchor editAs="oneCell">
    <xdr:from>
      <xdr:col>0</xdr:col>
      <xdr:colOff>18143</xdr:colOff>
      <xdr:row>4</xdr:row>
      <xdr:rowOff>16724</xdr:rowOff>
    </xdr:from>
    <xdr:to>
      <xdr:col>0</xdr:col>
      <xdr:colOff>99983</xdr:colOff>
      <xdr:row>4</xdr:row>
      <xdr:rowOff>254324</xdr:rowOff>
    </xdr:to>
    <xdr:pic>
      <xdr:nvPicPr>
        <xdr:cNvPr id="41" name="Grafik 40">
          <a:extLst>
            <a:ext uri="{FF2B5EF4-FFF2-40B4-BE49-F238E27FC236}">
              <a16:creationId xmlns:a16="http://schemas.microsoft.com/office/drawing/2014/main" id="{00000000-0008-0000-0900-00002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8143" y="1088287"/>
          <a:ext cx="81840" cy="2376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datenschutz.ekd.de/infothek-items/verpflichtungserklaerung-von-ehrenamtlich-mitarbeitenden-auf-das-datengeheimnis/" TargetMode="External"/><Relationship Id="rId7" Type="http://schemas.openxmlformats.org/officeDocument/2006/relationships/hyperlink" Target="https://datenschutz.ekd.de/2018/11/30/bfd-ekd-veroeffentlicht-whitelist-fuer-eine-datenschutz-folgabschaetzung/" TargetMode="External"/><Relationship Id="rId2" Type="http://schemas.openxmlformats.org/officeDocument/2006/relationships/hyperlink" Target="https://datenschutz.ekd.de/infothek-items/verzeichnis-der-verarbeitungstaetigkeiten/" TargetMode="External"/><Relationship Id="rId1" Type="http://schemas.openxmlformats.org/officeDocument/2006/relationships/hyperlink" Target="https://datenschutz.ekd.de/infothek-items/av-vertrag/" TargetMode="External"/><Relationship Id="rId6" Type="http://schemas.openxmlformats.org/officeDocument/2006/relationships/hyperlink" Target="https://www2.elkb.de/intranet/node/22462" TargetMode="External"/><Relationship Id="rId5" Type="http://schemas.openxmlformats.org/officeDocument/2006/relationships/hyperlink" Target="https://www2.elkb.de/intranet/datenschutz" TargetMode="External"/><Relationship Id="rId4" Type="http://schemas.openxmlformats.org/officeDocument/2006/relationships/hyperlink" Target="https://datenschutz.ekd.de/infothek-items/verpflichtungserklaerung-von-mitarbeitenden-auf-das-datengeheimnis/"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2.elkb.de/intranet/node/19639" TargetMode="External"/><Relationship Id="rId1" Type="http://schemas.openxmlformats.org/officeDocument/2006/relationships/hyperlink" Target="https://www2.elkb.de/intranet/node/13712"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2.elkb.de/intranet/node/2121" TargetMode="External"/><Relationship Id="rId2" Type="http://schemas.openxmlformats.org/officeDocument/2006/relationships/hyperlink" Target="https://www2.elkb.de/intranet/node/2121" TargetMode="External"/><Relationship Id="rId1" Type="http://schemas.openxmlformats.org/officeDocument/2006/relationships/hyperlink" Target="https://www2.elkb.de/intranet/node/14464" TargetMode="External"/><Relationship Id="rId6" Type="http://schemas.openxmlformats.org/officeDocument/2006/relationships/printerSettings" Target="../printerSettings/printerSettings5.bin"/><Relationship Id="rId5" Type="http://schemas.openxmlformats.org/officeDocument/2006/relationships/hyperlink" Target="https://www2.elkb.de/intranet/node/32175" TargetMode="External"/><Relationship Id="rId4" Type="http://schemas.openxmlformats.org/officeDocument/2006/relationships/hyperlink" Target="https://www2.elkb.de/intranet/system/files/infoportal/downloadliste/baubegehungsprotokoll_fuer_kg.pdf"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2.elkb.de/intranet/node/10716" TargetMode="External"/><Relationship Id="rId1" Type="http://schemas.openxmlformats.org/officeDocument/2006/relationships/hyperlink" Target="https://www2.elkb.de/intranet/node/25453"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de.cloud.fabasoft.com/folio/public/26j6s2gi0phjx0uyovhz1cq7q3" TargetMode="External"/><Relationship Id="rId2" Type="http://schemas.openxmlformats.org/officeDocument/2006/relationships/hyperlink" Target="https://www2.elkb.de/intranet/node/14464" TargetMode="External"/><Relationship Id="rId1" Type="http://schemas.openxmlformats.org/officeDocument/2006/relationships/hyperlink" Target="https://de.cloud.fabasoft.com/folio/public/2bvchdn6311e02ah6v7ltq8bej"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2.elkb.de/intranet/node/14464" TargetMode="External"/><Relationship Id="rId1" Type="http://schemas.openxmlformats.org/officeDocument/2006/relationships/hyperlink" Target="https://www2.elkb.de/intranet/node/25453"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de.cloud.fabasoft.com/folio/public/3td8agyut28el08vmqx0h0t6s1" TargetMode="External"/><Relationship Id="rId1" Type="http://schemas.openxmlformats.org/officeDocument/2006/relationships/hyperlink" Target="https://www2.elkb.de/intranet/node/2067"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autoPageBreaks="0" fitToPage="1"/>
  </sheetPr>
  <dimension ref="A1:F38"/>
  <sheetViews>
    <sheetView showGridLines="0" tabSelected="1" zoomScale="80" zoomScaleNormal="80" workbookViewId="0"/>
  </sheetViews>
  <sheetFormatPr baseColWidth="10" defaultColWidth="10.85546875" defaultRowHeight="15" x14ac:dyDescent="0.25"/>
  <cols>
    <col min="1" max="1" width="2.5703125" style="86" customWidth="1"/>
    <col min="2" max="2" width="69" style="86" customWidth="1"/>
    <col min="3" max="3" width="2.5703125" style="86" customWidth="1"/>
    <col min="4" max="4" width="69" style="86" customWidth="1"/>
    <col min="5" max="5" width="2.5703125" style="86" customWidth="1"/>
    <col min="6" max="16384" width="10.85546875" style="86"/>
  </cols>
  <sheetData>
    <row r="1" spans="1:6" ht="15.75" thickBot="1" x14ac:dyDescent="0.3">
      <c r="A1" s="128"/>
    </row>
    <row r="2" spans="1:6" ht="55.5" customHeight="1" thickBot="1" x14ac:dyDescent="0.3">
      <c r="A2" s="87"/>
      <c r="B2" s="145"/>
      <c r="C2" s="145"/>
      <c r="D2" s="145"/>
      <c r="E2" s="88"/>
    </row>
    <row r="3" spans="1:6" ht="40.5" customHeight="1" thickBot="1" x14ac:dyDescent="0.3">
      <c r="A3" s="89"/>
      <c r="B3" s="146" t="s">
        <v>44</v>
      </c>
      <c r="C3" s="147"/>
      <c r="D3" s="148"/>
      <c r="E3" s="90"/>
    </row>
    <row r="4" spans="1:6" ht="16.5" customHeight="1" x14ac:dyDescent="0.25">
      <c r="A4" s="89"/>
      <c r="B4" s="149"/>
      <c r="C4" s="149"/>
      <c r="D4" s="149"/>
      <c r="E4" s="90"/>
    </row>
    <row r="5" spans="1:6" ht="209.45" customHeight="1" x14ac:dyDescent="0.25">
      <c r="A5" s="91"/>
      <c r="B5" s="150" t="s">
        <v>45</v>
      </c>
      <c r="C5" s="151"/>
      <c r="D5" s="92"/>
      <c r="E5" s="93"/>
    </row>
    <row r="6" spans="1:6" s="97" customFormat="1" x14ac:dyDescent="0.25">
      <c r="A6" s="94"/>
      <c r="B6" s="95"/>
      <c r="C6" s="95"/>
      <c r="D6" s="95"/>
      <c r="E6" s="96"/>
    </row>
    <row r="7" spans="1:6" s="97" customFormat="1" x14ac:dyDescent="0.25">
      <c r="A7" s="94"/>
      <c r="B7" s="95"/>
      <c r="C7" s="95"/>
      <c r="D7" s="95"/>
      <c r="E7" s="96"/>
    </row>
    <row r="8" spans="1:6" ht="23.25" customHeight="1" x14ac:dyDescent="0.25">
      <c r="A8" s="98"/>
      <c r="B8" s="99" t="s">
        <v>46</v>
      </c>
      <c r="C8" s="100"/>
      <c r="D8" s="84" t="s">
        <v>47</v>
      </c>
      <c r="E8" s="101"/>
    </row>
    <row r="9" spans="1:6" ht="17.25" x14ac:dyDescent="0.25">
      <c r="A9" s="98"/>
      <c r="B9" s="152"/>
      <c r="C9" s="152"/>
      <c r="D9" s="152"/>
      <c r="E9" s="101"/>
    </row>
    <row r="10" spans="1:6" x14ac:dyDescent="0.25">
      <c r="A10" s="98"/>
      <c r="B10" s="144"/>
      <c r="C10" s="144"/>
      <c r="D10" s="144"/>
      <c r="E10" s="101"/>
    </row>
    <row r="11" spans="1:6" ht="23.25" customHeight="1" x14ac:dyDescent="0.25">
      <c r="A11" s="98"/>
      <c r="B11" s="102" t="s">
        <v>48</v>
      </c>
      <c r="C11" s="103"/>
      <c r="D11" s="85" t="s">
        <v>215</v>
      </c>
      <c r="E11" s="101"/>
    </row>
    <row r="12" spans="1:6" ht="18.75" x14ac:dyDescent="0.25">
      <c r="A12" s="98"/>
      <c r="B12" s="103"/>
      <c r="C12" s="103"/>
      <c r="D12" s="104"/>
      <c r="E12" s="101"/>
    </row>
    <row r="13" spans="1:6" ht="15.75" thickBot="1" x14ac:dyDescent="0.3">
      <c r="A13" s="105"/>
      <c r="B13" s="139"/>
      <c r="C13" s="139"/>
      <c r="D13" s="139"/>
      <c r="E13" s="106"/>
    </row>
    <row r="14" spans="1:6" ht="56.25" customHeight="1" x14ac:dyDescent="0.25"/>
    <row r="15" spans="1:6" ht="41.1" customHeight="1" x14ac:dyDescent="0.25">
      <c r="B15" s="133" t="s">
        <v>199</v>
      </c>
      <c r="C15" s="133"/>
      <c r="D15" s="133"/>
    </row>
    <row r="16" spans="1:6" ht="103.5" customHeight="1" x14ac:dyDescent="0.25">
      <c r="B16" s="132" t="s">
        <v>222</v>
      </c>
      <c r="C16" s="132"/>
      <c r="D16" s="132"/>
      <c r="F16" s="107"/>
    </row>
    <row r="17" spans="2:6" s="109" customFormat="1" ht="56.25" customHeight="1" x14ac:dyDescent="0.25">
      <c r="B17" s="108"/>
      <c r="C17" s="108"/>
      <c r="D17" s="108"/>
      <c r="F17" s="110"/>
    </row>
    <row r="18" spans="2:6" ht="41.1" customHeight="1" x14ac:dyDescent="0.25">
      <c r="B18" s="140" t="s">
        <v>49</v>
      </c>
      <c r="C18" s="140"/>
      <c r="D18" s="140"/>
    </row>
    <row r="19" spans="2:6" ht="246.6" customHeight="1" x14ac:dyDescent="0.25">
      <c r="B19" s="134" t="s">
        <v>50</v>
      </c>
      <c r="C19" s="134"/>
      <c r="D19" s="134"/>
    </row>
    <row r="20" spans="2:6" ht="73.5" customHeight="1" x14ac:dyDescent="0.25">
      <c r="B20" s="141" t="s">
        <v>51</v>
      </c>
      <c r="C20" s="142"/>
      <c r="D20" s="143"/>
    </row>
    <row r="21" spans="2:6" ht="42.6" customHeight="1" x14ac:dyDescent="0.25">
      <c r="B21" s="135" t="s">
        <v>52</v>
      </c>
      <c r="C21" s="135"/>
      <c r="D21" s="135"/>
    </row>
    <row r="22" spans="2:6" ht="29.45" customHeight="1" x14ac:dyDescent="0.25">
      <c r="B22" s="136" t="s">
        <v>53</v>
      </c>
      <c r="C22" s="137"/>
      <c r="D22" s="138"/>
    </row>
    <row r="23" spans="2:6" ht="49.5" customHeight="1" x14ac:dyDescent="0.25">
      <c r="B23" s="134" t="s">
        <v>54</v>
      </c>
      <c r="C23" s="134"/>
      <c r="D23" s="134"/>
    </row>
    <row r="24" spans="2:6" ht="29.45" customHeight="1" x14ac:dyDescent="0.25">
      <c r="B24" s="136" t="s">
        <v>55</v>
      </c>
      <c r="C24" s="137"/>
      <c r="D24" s="138"/>
    </row>
    <row r="25" spans="2:6" ht="141.75" customHeight="1" x14ac:dyDescent="0.25">
      <c r="B25" s="134" t="s">
        <v>211</v>
      </c>
      <c r="C25" s="134"/>
      <c r="D25" s="134"/>
    </row>
    <row r="26" spans="2:6" ht="80.25" customHeight="1" x14ac:dyDescent="0.25">
      <c r="B26" s="111"/>
      <c r="C26" s="112"/>
      <c r="D26" s="113"/>
    </row>
    <row r="27" spans="2:6" ht="29.45" customHeight="1" x14ac:dyDescent="0.25">
      <c r="B27" s="136" t="s">
        <v>56</v>
      </c>
      <c r="C27" s="137"/>
      <c r="D27" s="138"/>
    </row>
    <row r="28" spans="2:6" ht="50.25" customHeight="1" x14ac:dyDescent="0.25">
      <c r="B28" s="129" t="s">
        <v>57</v>
      </c>
      <c r="C28" s="130"/>
      <c r="D28" s="131"/>
    </row>
    <row r="29" spans="2:6" ht="257.45" customHeight="1" x14ac:dyDescent="0.25">
      <c r="B29" s="111"/>
      <c r="C29" s="112"/>
      <c r="D29" s="113"/>
    </row>
    <row r="30" spans="2:6" ht="29.45" customHeight="1" x14ac:dyDescent="0.25">
      <c r="B30" s="136" t="s">
        <v>58</v>
      </c>
      <c r="C30" s="137"/>
      <c r="D30" s="138"/>
    </row>
    <row r="31" spans="2:6" ht="208.5" customHeight="1" x14ac:dyDescent="0.25">
      <c r="B31" s="134" t="s">
        <v>59</v>
      </c>
      <c r="C31" s="134"/>
      <c r="D31" s="134"/>
    </row>
    <row r="32" spans="2:6" ht="73.5" customHeight="1" x14ac:dyDescent="0.25">
      <c r="B32" s="134" t="s">
        <v>60</v>
      </c>
      <c r="C32" s="134"/>
      <c r="D32" s="134"/>
    </row>
    <row r="33" spans="2:4" ht="73.5" customHeight="1" x14ac:dyDescent="0.25">
      <c r="B33" s="134" t="s">
        <v>61</v>
      </c>
      <c r="C33" s="134"/>
      <c r="D33" s="134"/>
    </row>
    <row r="34" spans="2:4" ht="73.5" customHeight="1" x14ac:dyDescent="0.25">
      <c r="B34" s="134" t="s">
        <v>62</v>
      </c>
      <c r="C34" s="134"/>
      <c r="D34" s="134"/>
    </row>
    <row r="35" spans="2:4" ht="73.5" customHeight="1" x14ac:dyDescent="0.25">
      <c r="B35" s="134" t="s">
        <v>63</v>
      </c>
      <c r="C35" s="134"/>
      <c r="D35" s="134"/>
    </row>
    <row r="36" spans="2:4" ht="42.6" customHeight="1" x14ac:dyDescent="0.25">
      <c r="B36" s="135" t="s">
        <v>221</v>
      </c>
      <c r="C36" s="135"/>
      <c r="D36" s="135"/>
    </row>
    <row r="37" spans="2:4" ht="222.6" customHeight="1" x14ac:dyDescent="0.25">
      <c r="B37" s="129" t="s">
        <v>225</v>
      </c>
      <c r="C37" s="130"/>
      <c r="D37" s="131"/>
    </row>
    <row r="38" spans="2:4" s="97" customFormat="1" x14ac:dyDescent="0.25"/>
  </sheetData>
  <sheetProtection password="91C6" sheet="1" selectLockedCells="1"/>
  <mergeCells count="27">
    <mergeCell ref="B10:D10"/>
    <mergeCell ref="B2:D2"/>
    <mergeCell ref="B3:D3"/>
    <mergeCell ref="B4:D4"/>
    <mergeCell ref="B5:C5"/>
    <mergeCell ref="B9:D9"/>
    <mergeCell ref="B13:D13"/>
    <mergeCell ref="B18:D18"/>
    <mergeCell ref="B19:D19"/>
    <mergeCell ref="B20:D20"/>
    <mergeCell ref="B21:D21"/>
    <mergeCell ref="B37:D37"/>
    <mergeCell ref="B16:D16"/>
    <mergeCell ref="B15:D15"/>
    <mergeCell ref="B31:D31"/>
    <mergeCell ref="B32:D32"/>
    <mergeCell ref="B33:D33"/>
    <mergeCell ref="B34:D34"/>
    <mergeCell ref="B35:D35"/>
    <mergeCell ref="B36:D36"/>
    <mergeCell ref="B23:D23"/>
    <mergeCell ref="B24:D24"/>
    <mergeCell ref="B25:D25"/>
    <mergeCell ref="B27:D27"/>
    <mergeCell ref="B28:D28"/>
    <mergeCell ref="B30:D30"/>
    <mergeCell ref="B22:D22"/>
  </mergeCells>
  <pageMargins left="0.7" right="0.7" top="0.78740157499999996" bottom="0.78740157499999996" header="0.3" footer="0.3"/>
  <pageSetup paperSize="9" scale="61" fitToHeight="0"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1"/>
  <dimension ref="B1:H9"/>
  <sheetViews>
    <sheetView zoomScale="80" zoomScaleNormal="80" workbookViewId="0">
      <selection activeCell="I17" sqref="I17"/>
    </sheetView>
  </sheetViews>
  <sheetFormatPr baseColWidth="10" defaultRowHeight="15" x14ac:dyDescent="0.25"/>
  <cols>
    <col min="1" max="1" width="7.42578125" customWidth="1"/>
    <col min="2" max="2" width="4.140625" customWidth="1"/>
    <col min="3" max="3" width="22.85546875" customWidth="1"/>
    <col min="4" max="5" width="16.140625" customWidth="1"/>
  </cols>
  <sheetData>
    <row r="1" spans="2:8" ht="21.6" customHeight="1" x14ac:dyDescent="0.25"/>
    <row r="2" spans="2:8" ht="21.6" customHeight="1" x14ac:dyDescent="0.25"/>
    <row r="3" spans="2:8" ht="21.6" customHeight="1" x14ac:dyDescent="0.25"/>
    <row r="4" spans="2:8" s="3" customFormat="1" ht="21.6" customHeight="1" x14ac:dyDescent="0.25">
      <c r="B4" s="183" t="s">
        <v>200</v>
      </c>
      <c r="C4" s="184"/>
      <c r="D4" s="184"/>
      <c r="E4" s="185"/>
      <c r="F4" s="32"/>
      <c r="G4" s="32"/>
      <c r="H4" s="32"/>
    </row>
    <row r="5" spans="2:8" s="3" customFormat="1" ht="21.6" customHeight="1" x14ac:dyDescent="0.25">
      <c r="B5" s="67"/>
      <c r="C5" s="33" t="s">
        <v>66</v>
      </c>
      <c r="D5" s="34" t="s">
        <v>67</v>
      </c>
      <c r="E5" s="34" t="s">
        <v>68</v>
      </c>
      <c r="F5" s="36"/>
      <c r="G5" s="36"/>
      <c r="H5" s="36"/>
    </row>
    <row r="6" spans="2:8" s="3" customFormat="1" ht="15.75" x14ac:dyDescent="0.25">
      <c r="B6" s="68"/>
      <c r="C6" s="69" t="s">
        <v>69</v>
      </c>
      <c r="D6" s="70" t="s">
        <v>70</v>
      </c>
      <c r="E6" s="70" t="s">
        <v>71</v>
      </c>
      <c r="F6" s="36"/>
      <c r="G6" s="36"/>
      <c r="H6" s="36"/>
    </row>
    <row r="7" spans="2:8" s="3" customFormat="1" ht="15.75" x14ac:dyDescent="0.25">
      <c r="B7" s="67"/>
      <c r="C7" s="41" t="s">
        <v>72</v>
      </c>
      <c r="D7" s="34" t="s">
        <v>73</v>
      </c>
      <c r="E7" s="34" t="s">
        <v>74</v>
      </c>
      <c r="F7" s="36"/>
      <c r="G7" s="36"/>
      <c r="H7" s="36"/>
    </row>
    <row r="8" spans="2:8" s="3" customFormat="1" ht="15.75" x14ac:dyDescent="0.25">
      <c r="B8" s="67"/>
      <c r="C8" s="44" t="s">
        <v>75</v>
      </c>
      <c r="D8" s="34" t="s">
        <v>76</v>
      </c>
      <c r="E8" s="34" t="s">
        <v>77</v>
      </c>
      <c r="F8" s="36"/>
      <c r="G8" s="36"/>
      <c r="H8" s="36"/>
    </row>
    <row r="9" spans="2:8" s="3" customFormat="1" ht="15.75" x14ac:dyDescent="0.25">
      <c r="B9" s="67"/>
      <c r="C9" s="71" t="s">
        <v>78</v>
      </c>
      <c r="D9" s="34" t="s">
        <v>79</v>
      </c>
      <c r="E9" s="34" t="s">
        <v>80</v>
      </c>
      <c r="F9" s="36"/>
      <c r="G9" s="36"/>
      <c r="H9" s="36"/>
    </row>
  </sheetData>
  <mergeCells count="1">
    <mergeCell ref="B4:E4"/>
  </mergeCells>
  <pageMargins left="0.7" right="0.7" top="0.78740157499999996" bottom="0.78740157499999996"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0"/>
  <dimension ref="A2:F10"/>
  <sheetViews>
    <sheetView zoomScale="80" zoomScaleNormal="80" workbookViewId="0">
      <selection activeCell="A3" sqref="A3"/>
    </sheetView>
  </sheetViews>
  <sheetFormatPr baseColWidth="10" defaultColWidth="10.85546875" defaultRowHeight="15" x14ac:dyDescent="0.25"/>
  <cols>
    <col min="1" max="2" width="20.5703125" style="72" customWidth="1"/>
    <col min="3" max="3" width="29.140625" style="72" customWidth="1"/>
    <col min="4" max="11" width="20.5703125" style="72" customWidth="1"/>
    <col min="12" max="16384" width="10.85546875" style="72"/>
  </cols>
  <sheetData>
    <row r="2" spans="1:6" x14ac:dyDescent="0.25">
      <c r="A2" s="72" t="s">
        <v>14</v>
      </c>
      <c r="B2" s="72" t="s">
        <v>14</v>
      </c>
      <c r="C2" s="72" t="s">
        <v>14</v>
      </c>
      <c r="D2" s="72" t="s">
        <v>14</v>
      </c>
      <c r="E2" s="72" t="s">
        <v>14</v>
      </c>
      <c r="F2" s="72" t="s">
        <v>14</v>
      </c>
    </row>
    <row r="3" spans="1:6" x14ac:dyDescent="0.25">
      <c r="A3" s="72" t="s">
        <v>109</v>
      </c>
      <c r="B3" s="72" t="s">
        <v>109</v>
      </c>
      <c r="C3" s="72" t="s">
        <v>197</v>
      </c>
      <c r="D3" s="72">
        <v>2023</v>
      </c>
      <c r="E3" s="72" t="s">
        <v>203</v>
      </c>
      <c r="F3" s="72" t="s">
        <v>208</v>
      </c>
    </row>
    <row r="4" spans="1:6" x14ac:dyDescent="0.25">
      <c r="A4" s="72" t="s">
        <v>196</v>
      </c>
      <c r="B4" s="72" t="s">
        <v>196</v>
      </c>
      <c r="C4" s="72" t="s">
        <v>201</v>
      </c>
      <c r="D4" s="72">
        <v>2022</v>
      </c>
      <c r="E4" s="72" t="s">
        <v>205</v>
      </c>
      <c r="F4" s="72" t="s">
        <v>209</v>
      </c>
    </row>
    <row r="5" spans="1:6" x14ac:dyDescent="0.25">
      <c r="A5" s="72" t="s">
        <v>194</v>
      </c>
      <c r="B5" s="72" t="s">
        <v>195</v>
      </c>
      <c r="C5" s="72" t="s">
        <v>202</v>
      </c>
      <c r="D5" s="72">
        <v>2021</v>
      </c>
      <c r="E5" s="72" t="s">
        <v>204</v>
      </c>
      <c r="F5" s="72" t="s">
        <v>195</v>
      </c>
    </row>
    <row r="6" spans="1:6" x14ac:dyDescent="0.25">
      <c r="A6" s="72" t="s">
        <v>195</v>
      </c>
      <c r="C6" s="72" t="s">
        <v>195</v>
      </c>
      <c r="D6" s="72">
        <v>2020</v>
      </c>
      <c r="E6" s="72" t="s">
        <v>195</v>
      </c>
    </row>
    <row r="7" spans="1:6" x14ac:dyDescent="0.25">
      <c r="D7" s="72">
        <v>2019</v>
      </c>
    </row>
    <row r="8" spans="1:6" x14ac:dyDescent="0.25">
      <c r="D8" s="72">
        <v>2018</v>
      </c>
    </row>
    <row r="9" spans="1:6" x14ac:dyDescent="0.25">
      <c r="D9" s="72">
        <v>2017</v>
      </c>
    </row>
    <row r="10" spans="1:6" x14ac:dyDescent="0.25">
      <c r="D10" s="72" t="s">
        <v>195</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pageSetUpPr autoPageBreaks="0" fitToPage="1"/>
  </sheetPr>
  <dimension ref="A1:M21"/>
  <sheetViews>
    <sheetView showGridLines="0" zoomScale="80" zoomScaleNormal="80" workbookViewId="0"/>
  </sheetViews>
  <sheetFormatPr baseColWidth="10" defaultColWidth="11.42578125" defaultRowHeight="15" x14ac:dyDescent="0.25"/>
  <cols>
    <col min="1" max="1" width="16.42578125" style="30" customWidth="1"/>
    <col min="2" max="2" width="45.5703125" style="3" customWidth="1"/>
    <col min="3" max="5" width="16.42578125" style="3" customWidth="1"/>
    <col min="6" max="6" width="45.5703125" style="3" customWidth="1"/>
    <col min="7" max="7" width="3.28515625" style="31" customWidth="1"/>
    <col min="8" max="8" width="11" style="3" customWidth="1"/>
    <col min="9" max="9" width="45.5703125" style="3" customWidth="1"/>
    <col min="10" max="11" width="16.42578125" style="3" customWidth="1"/>
    <col min="12" max="16384" width="11.42578125" style="3"/>
  </cols>
  <sheetData>
    <row r="1" spans="1:13" ht="15.75" thickBot="1" x14ac:dyDescent="0.3">
      <c r="A1" s="123"/>
    </row>
    <row r="2" spans="1:13" ht="60" customHeight="1" thickBot="1" x14ac:dyDescent="0.3">
      <c r="A2" s="156" t="s">
        <v>64</v>
      </c>
      <c r="B2" s="157"/>
      <c r="C2" s="157"/>
      <c r="D2" s="157"/>
      <c r="E2" s="157"/>
      <c r="F2" s="157"/>
      <c r="G2" s="157"/>
      <c r="H2" s="157"/>
      <c r="I2" s="157"/>
      <c r="J2" s="157"/>
      <c r="K2" s="158"/>
    </row>
    <row r="3" spans="1:13" ht="15.75" thickBot="1" x14ac:dyDescent="0.3"/>
    <row r="4" spans="1:13" ht="44.25" customHeight="1" x14ac:dyDescent="0.25">
      <c r="A4" s="153" t="s">
        <v>65</v>
      </c>
      <c r="B4" s="154"/>
      <c r="C4" s="154"/>
      <c r="D4" s="155"/>
      <c r="E4" s="32"/>
      <c r="F4" s="32"/>
      <c r="G4" s="32"/>
      <c r="H4" s="159"/>
      <c r="I4" s="159"/>
    </row>
    <row r="5" spans="1:13" ht="44.25" customHeight="1" x14ac:dyDescent="0.25">
      <c r="A5" s="75" t="s">
        <v>0</v>
      </c>
      <c r="B5" s="33" t="s">
        <v>66</v>
      </c>
      <c r="C5" s="34" t="s">
        <v>67</v>
      </c>
      <c r="D5" s="35" t="s">
        <v>68</v>
      </c>
      <c r="E5" s="36"/>
      <c r="F5" s="36"/>
      <c r="G5" s="37"/>
      <c r="H5" s="36"/>
      <c r="I5" s="36"/>
    </row>
    <row r="6" spans="1:13" ht="44.25" customHeight="1" x14ac:dyDescent="0.25">
      <c r="A6" s="75" t="s">
        <v>83</v>
      </c>
      <c r="B6" s="39" t="s">
        <v>69</v>
      </c>
      <c r="C6" s="34" t="s">
        <v>70</v>
      </c>
      <c r="D6" s="35" t="s">
        <v>71</v>
      </c>
      <c r="E6" s="36"/>
      <c r="F6" s="36"/>
      <c r="G6" s="37"/>
      <c r="H6" s="159"/>
      <c r="I6" s="159"/>
      <c r="J6" s="159"/>
      <c r="K6" s="40"/>
    </row>
    <row r="7" spans="1:13" ht="44.25" customHeight="1" x14ac:dyDescent="0.25">
      <c r="A7" s="75" t="s">
        <v>86</v>
      </c>
      <c r="B7" s="41" t="s">
        <v>72</v>
      </c>
      <c r="C7" s="34" t="s">
        <v>220</v>
      </c>
      <c r="D7" s="35" t="s">
        <v>74</v>
      </c>
      <c r="E7" s="36"/>
      <c r="F7" s="36"/>
      <c r="G7" s="37"/>
      <c r="H7" s="37"/>
      <c r="I7" s="42"/>
      <c r="J7" s="43"/>
      <c r="K7" s="43"/>
    </row>
    <row r="8" spans="1:13" ht="44.25" customHeight="1" x14ac:dyDescent="0.25">
      <c r="A8" s="75" t="s">
        <v>88</v>
      </c>
      <c r="B8" s="44" t="s">
        <v>75</v>
      </c>
      <c r="C8" s="34" t="s">
        <v>219</v>
      </c>
      <c r="D8" s="35" t="s">
        <v>77</v>
      </c>
      <c r="E8" s="36"/>
      <c r="F8" s="36"/>
      <c r="G8" s="37"/>
      <c r="H8" s="36"/>
      <c r="I8" s="36"/>
    </row>
    <row r="9" spans="1:13" ht="44.25" customHeight="1" thickBot="1" x14ac:dyDescent="0.3">
      <c r="A9" s="76" t="s">
        <v>90</v>
      </c>
      <c r="B9" s="45" t="s">
        <v>78</v>
      </c>
      <c r="C9" s="46" t="s">
        <v>79</v>
      </c>
      <c r="D9" s="47" t="s">
        <v>80</v>
      </c>
      <c r="E9" s="36"/>
      <c r="F9" s="36"/>
      <c r="G9" s="37"/>
      <c r="H9" s="36"/>
      <c r="I9" s="36"/>
    </row>
    <row r="10" spans="1:13" ht="15.75" thickBot="1" x14ac:dyDescent="0.3">
      <c r="H10" s="29"/>
      <c r="I10" s="29"/>
    </row>
    <row r="11" spans="1:13" s="48" customFormat="1" ht="44.25" customHeight="1" x14ac:dyDescent="0.25">
      <c r="A11" s="153" t="s">
        <v>81</v>
      </c>
      <c r="B11" s="154"/>
      <c r="C11" s="154"/>
      <c r="D11" s="154"/>
      <c r="E11" s="154"/>
      <c r="F11" s="155"/>
      <c r="G11" s="32"/>
      <c r="H11" s="32"/>
      <c r="I11" s="32"/>
      <c r="J11" s="32"/>
      <c r="K11" s="32"/>
    </row>
    <row r="12" spans="1:13" s="50" customFormat="1" ht="44.25" customHeight="1" x14ac:dyDescent="0.25">
      <c r="A12" s="49" t="s">
        <v>8</v>
      </c>
      <c r="B12" s="116" t="s">
        <v>82</v>
      </c>
      <c r="C12" s="116" t="s">
        <v>41</v>
      </c>
      <c r="D12" s="116" t="s">
        <v>42</v>
      </c>
      <c r="E12" s="160" t="s">
        <v>43</v>
      </c>
      <c r="F12" s="161"/>
      <c r="G12" s="40"/>
      <c r="H12" s="32"/>
      <c r="I12" s="32"/>
      <c r="J12" s="32"/>
      <c r="K12" s="32"/>
    </row>
    <row r="13" spans="1:13" ht="44.25" customHeight="1" thickBot="1" x14ac:dyDescent="0.3">
      <c r="A13" s="127" t="s">
        <v>0</v>
      </c>
      <c r="B13" s="124" t="s">
        <v>1</v>
      </c>
      <c r="C13" s="51">
        <f>'I Datenschutz'!D13</f>
        <v>0</v>
      </c>
      <c r="D13" s="51">
        <f>'I Datenschutz'!D14</f>
        <v>14</v>
      </c>
      <c r="E13" s="52">
        <f>'I Datenschutz'!D15</f>
        <v>0</v>
      </c>
      <c r="F13" s="77" t="str">
        <f>IF(E13&gt;80%,B5,IF(AND(E13&gt;60%,E13&lt;80%),B6,IF(AND(E13&gt;40%,E13&lt;60%),B7,IF(AND(E13&gt;20%,E13&lt;40%),B8,IF(E13&lt;20%,B9,)))))</f>
        <v>Ungenügend</v>
      </c>
      <c r="G13" s="43"/>
      <c r="H13" s="32"/>
      <c r="I13" s="32"/>
      <c r="J13" s="32"/>
      <c r="K13" s="32"/>
      <c r="L13" s="54"/>
      <c r="M13" s="53"/>
    </row>
    <row r="14" spans="1:13" ht="44.25" customHeight="1" x14ac:dyDescent="0.25">
      <c r="A14" s="127" t="s">
        <v>83</v>
      </c>
      <c r="B14" s="124" t="s">
        <v>84</v>
      </c>
      <c r="C14" s="51">
        <f>'II IT-Sicherheit'!D9</f>
        <v>0</v>
      </c>
      <c r="D14" s="51">
        <f>'II IT-Sicherheit'!D10</f>
        <v>6</v>
      </c>
      <c r="E14" s="52">
        <f>'II IT-Sicherheit'!D11</f>
        <v>0</v>
      </c>
      <c r="F14" s="77" t="str">
        <f>IF(E14&gt;80%,B5,IF(AND(E14&gt;60%,E14&lt;80%),B6,IF(AND(E14&gt;40%,E14&lt;60%),B7,IF(AND(E14&gt;20%,E14&lt;40%),B8,IF(E14&lt;20%,B9,)))))</f>
        <v>Ungenügend</v>
      </c>
      <c r="G14" s="43"/>
      <c r="H14" s="32"/>
      <c r="I14" s="153" t="s">
        <v>85</v>
      </c>
      <c r="J14" s="154"/>
      <c r="K14" s="155"/>
    </row>
    <row r="15" spans="1:13" ht="44.25" customHeight="1" x14ac:dyDescent="0.25">
      <c r="A15" s="127" t="s">
        <v>86</v>
      </c>
      <c r="B15" s="124" t="s">
        <v>87</v>
      </c>
      <c r="C15" s="51">
        <f>'III Bau'!D12</f>
        <v>0</v>
      </c>
      <c r="D15" s="51">
        <f>'III Bau'!D13</f>
        <v>12</v>
      </c>
      <c r="E15" s="52">
        <f>'III Bau'!D14</f>
        <v>0</v>
      </c>
      <c r="F15" s="77" t="str">
        <f>IF(E15&gt;80%,B5,IF(AND(E15&gt;60%,E15&lt;80%),B6,IF(AND(E15&gt;40%,E15&lt;60%),B7,IF(AND(E15&gt;20%,E15&lt;40%),B8,IF(E15&lt;20%,B9,)))))</f>
        <v>Ungenügend</v>
      </c>
      <c r="G15" s="43"/>
      <c r="H15" s="32"/>
      <c r="I15" s="82" t="s">
        <v>212</v>
      </c>
      <c r="J15" s="74" t="s">
        <v>213</v>
      </c>
      <c r="K15" s="79" t="s">
        <v>214</v>
      </c>
    </row>
    <row r="16" spans="1:13" ht="44.25" customHeight="1" thickBot="1" x14ac:dyDescent="0.3">
      <c r="A16" s="127" t="s">
        <v>88</v>
      </c>
      <c r="B16" s="124" t="s">
        <v>89</v>
      </c>
      <c r="C16" s="51">
        <f>'IV Haushaltswesen'!D8</f>
        <v>0</v>
      </c>
      <c r="D16" s="51">
        <f>'IV Haushaltswesen'!D9</f>
        <v>4</v>
      </c>
      <c r="E16" s="52">
        <f>'IV Haushaltswesen'!D10</f>
        <v>0</v>
      </c>
      <c r="F16" s="77" t="str">
        <f>IF(E16&gt;80%,B5,IF(AND(E16&gt;60%,E16&lt;80%),B6,IF(AND(E16&gt;40%,E16&lt;60%),B7,IF(AND(E16&gt;20%,E16&lt;40%),B8,IF(E16&lt;20%,B9,)))))</f>
        <v>Ungenügend</v>
      </c>
      <c r="G16" s="43"/>
      <c r="H16" s="32"/>
      <c r="I16" s="83" t="str">
        <f>IF(Ergebnis!K16&gt;80%,B5,IF(AND(K16&gt;60%,K16&lt;80%),B6,IF(AND(K16&gt;40%,K16&lt;60%),B7,IF(AND(K16&gt;20%,K16&lt;40%),B8,IF(Ergebnis!K16&lt;20%,B9,)))))</f>
        <v>Ungenügend</v>
      </c>
      <c r="J16" s="80">
        <f>SUM(C13:C19)</f>
        <v>0</v>
      </c>
      <c r="K16" s="81">
        <f>J16/(D13+D14+D15+D16+D17+D18+D19)</f>
        <v>0</v>
      </c>
    </row>
    <row r="17" spans="1:11" ht="44.25" customHeight="1" x14ac:dyDescent="0.25">
      <c r="A17" s="127" t="s">
        <v>90</v>
      </c>
      <c r="B17" s="124" t="s">
        <v>91</v>
      </c>
      <c r="C17" s="51">
        <f>'V Kassenwesen'!D13</f>
        <v>0</v>
      </c>
      <c r="D17" s="51">
        <f>'V Kassenwesen'!D14</f>
        <v>14</v>
      </c>
      <c r="E17" s="52">
        <f>'V Kassenwesen'!D15</f>
        <v>0</v>
      </c>
      <c r="F17" s="77" t="str">
        <f>IF(E17&gt;80%,B5,IF(AND(E17&gt;60%,E17&lt;80%),B6,IF(AND(E17&gt;40%,E17&lt;60%),B7,IF(AND(E17&gt;20%,E17&lt;40%),B8,IF(E17&lt;20%,B9,)))))</f>
        <v>Ungenügend</v>
      </c>
      <c r="G17" s="43"/>
      <c r="H17" s="32"/>
      <c r="I17" s="32"/>
      <c r="J17" s="32"/>
      <c r="K17" s="32"/>
    </row>
    <row r="18" spans="1:11" ht="44.25" customHeight="1" x14ac:dyDescent="0.25">
      <c r="A18" s="127" t="s">
        <v>92</v>
      </c>
      <c r="B18" s="124" t="s">
        <v>93</v>
      </c>
      <c r="C18" s="51">
        <f>'VI Rechnungswesen'!D10</f>
        <v>0</v>
      </c>
      <c r="D18" s="51">
        <f>'VI Rechnungswesen'!D11</f>
        <v>8</v>
      </c>
      <c r="E18" s="52">
        <f>'VI Rechnungswesen'!D12</f>
        <v>0</v>
      </c>
      <c r="F18" s="77" t="str">
        <f>IF(E18&gt;80%,B5,IF(AND(E18&gt;60%,E18&lt;80%),B6,IF(AND(E18&gt;40%,E18&lt;60%),B7,IF(AND(E18&gt;20%,E18&lt;40%),B8,IF(E18&lt;20%,B9,)))))</f>
        <v>Ungenügend</v>
      </c>
      <c r="G18" s="43"/>
      <c r="H18" s="32"/>
      <c r="I18" s="32"/>
      <c r="J18" s="32"/>
      <c r="K18" s="32"/>
    </row>
    <row r="19" spans="1:11" ht="44.25" customHeight="1" thickBot="1" x14ac:dyDescent="0.3">
      <c r="A19" s="126" t="s">
        <v>94</v>
      </c>
      <c r="B19" s="125" t="s">
        <v>95</v>
      </c>
      <c r="C19" s="55">
        <f>'VII H &amp; Wirtschaftsführung'!D11</f>
        <v>0</v>
      </c>
      <c r="D19" s="55">
        <f>'VII H &amp; Wirtschaftsführung'!D12</f>
        <v>10</v>
      </c>
      <c r="E19" s="56">
        <f>'VII H &amp; Wirtschaftsführung'!D13</f>
        <v>0</v>
      </c>
      <c r="F19" s="78" t="str">
        <f>IF(E19&gt;80%,B5,IF(AND(E19&gt;=60%,E19&lt;=80%),B6,IF(AND(E19&gt;=40%,E19&lt;60%),B7,IF(AND(E19&gt;=20%,E19&lt;40%),B8,IF(E19&lt;20%,B9,)))))</f>
        <v>Ungenügend</v>
      </c>
      <c r="G19" s="43"/>
      <c r="H19" s="32"/>
      <c r="I19" s="32"/>
      <c r="J19" s="32"/>
      <c r="K19" s="32"/>
    </row>
    <row r="20" spans="1:11" hidden="1" x14ac:dyDescent="0.25">
      <c r="A20" s="38"/>
      <c r="B20" s="57" t="s">
        <v>96</v>
      </c>
      <c r="C20" s="53">
        <f>SUM(C13:C19)</f>
        <v>0</v>
      </c>
      <c r="D20" s="53">
        <f>SUM(D13:D19)</f>
        <v>68</v>
      </c>
      <c r="E20" s="58">
        <f>(E13+E14+E15+E16+E17+E18+E19)/7</f>
        <v>0</v>
      </c>
      <c r="F20" s="59"/>
      <c r="G20" s="29"/>
      <c r="H20" s="29"/>
      <c r="I20" s="29"/>
    </row>
    <row r="21" spans="1:11" x14ac:dyDescent="0.25">
      <c r="H21" s="29"/>
      <c r="I21" s="29"/>
    </row>
  </sheetData>
  <sheetProtection password="91C6" sheet="1" objects="1" scenarios="1" selectLockedCells="1"/>
  <mergeCells count="7">
    <mergeCell ref="I14:K14"/>
    <mergeCell ref="A2:K2"/>
    <mergeCell ref="A4:D4"/>
    <mergeCell ref="H4:I4"/>
    <mergeCell ref="H6:J6"/>
    <mergeCell ref="A11:F11"/>
    <mergeCell ref="E12:F12"/>
  </mergeCells>
  <conditionalFormatting sqref="I7">
    <cfRule type="containsText" dxfId="289" priority="81" operator="containsText" text="Mangelhaft">
      <formula>NOT(ISERROR(SEARCH("Mangelhaft",I7)))</formula>
    </cfRule>
    <cfRule type="containsText" dxfId="288" priority="82" operator="containsText" text="Ungenügend">
      <formula>NOT(ISERROR(SEARCH("Ungenügend",I7)))</formula>
    </cfRule>
    <cfRule type="beginsWith" dxfId="287" priority="83" operator="beginsWith" text="Gut">
      <formula>LEFT(I7,LEN("Gut"))="Gut"</formula>
    </cfRule>
    <cfRule type="containsText" dxfId="286" priority="84" operator="containsText" text="Sehr gut">
      <formula>NOT(ISERROR(SEARCH("Sehr gut",I7)))</formula>
    </cfRule>
    <cfRule type="containsText" dxfId="285" priority="85" operator="containsText" text="Ausreichend">
      <formula>NOT(ISERROR(SEARCH("Ausreichend",I7)))</formula>
    </cfRule>
  </conditionalFormatting>
  <conditionalFormatting sqref="C20">
    <cfRule type="containsText" dxfId="284" priority="76" operator="containsText" text="Mangelhaft">
      <formula>NOT(ISERROR(SEARCH("Mangelhaft",C20)))</formula>
    </cfRule>
    <cfRule type="containsText" dxfId="283" priority="77" operator="containsText" text="Ungenügend">
      <formula>NOT(ISERROR(SEARCH("Ungenügend",C20)))</formula>
    </cfRule>
    <cfRule type="beginsWith" dxfId="282" priority="78" operator="beginsWith" text="Gut">
      <formula>LEFT(C20,LEN("Gut"))="Gut"</formula>
    </cfRule>
    <cfRule type="containsText" dxfId="281" priority="79" operator="containsText" text="Sehr gut">
      <formula>NOT(ISERROR(SEARCH("Sehr gut",C20)))</formula>
    </cfRule>
    <cfRule type="containsText" dxfId="280" priority="80" operator="containsText" text="Ausreichend">
      <formula>NOT(ISERROR(SEARCH("Ausreichend",C20)))</formula>
    </cfRule>
  </conditionalFormatting>
  <conditionalFormatting sqref="D20">
    <cfRule type="containsText" dxfId="279" priority="66" operator="containsText" text="Mangelhaft">
      <formula>NOT(ISERROR(SEARCH("Mangelhaft",D20)))</formula>
    </cfRule>
    <cfRule type="containsText" dxfId="278" priority="67" operator="containsText" text="Ungenügend">
      <formula>NOT(ISERROR(SEARCH("Ungenügend",D20)))</formula>
    </cfRule>
    <cfRule type="beginsWith" dxfId="277" priority="68" operator="beginsWith" text="Gut">
      <formula>LEFT(D20,LEN("Gut"))="Gut"</formula>
    </cfRule>
    <cfRule type="containsText" dxfId="276" priority="69" operator="containsText" text="Sehr gut">
      <formula>NOT(ISERROR(SEARCH("Sehr gut",D20)))</formula>
    </cfRule>
    <cfRule type="containsText" dxfId="275" priority="70" operator="containsText" text="Ausreichend">
      <formula>NOT(ISERROR(SEARCH("Ausreichend",D20)))</formula>
    </cfRule>
  </conditionalFormatting>
  <conditionalFormatting sqref="I15">
    <cfRule type="containsText" dxfId="274" priority="61" operator="containsText" text="Mangelhaft">
      <formula>NOT(ISERROR(SEARCH("Mangelhaft",I15)))</formula>
    </cfRule>
    <cfRule type="containsText" dxfId="273" priority="62" operator="containsText" text="Ungenügend">
      <formula>NOT(ISERROR(SEARCH("Ungenügend",I15)))</formula>
    </cfRule>
    <cfRule type="beginsWith" dxfId="272" priority="63" operator="beginsWith" text="Gut">
      <formula>LEFT(I15,LEN("Gut"))="Gut"</formula>
    </cfRule>
    <cfRule type="containsText" dxfId="271" priority="64" operator="containsText" text="Sehr gut">
      <formula>NOT(ISERROR(SEARCH("Sehr gut",I15)))</formula>
    </cfRule>
    <cfRule type="containsText" dxfId="270" priority="65" operator="containsText" text="Ausreichend">
      <formula>NOT(ISERROR(SEARCH("Ausreichend",I15)))</formula>
    </cfRule>
  </conditionalFormatting>
  <conditionalFormatting sqref="J15">
    <cfRule type="containsText" dxfId="269" priority="56" operator="containsText" text="Mangelhaft">
      <formula>NOT(ISERROR(SEARCH("Mangelhaft",J15)))</formula>
    </cfRule>
    <cfRule type="containsText" dxfId="268" priority="57" operator="containsText" text="Ungenügend">
      <formula>NOT(ISERROR(SEARCH("Ungenügend",J15)))</formula>
    </cfRule>
    <cfRule type="beginsWith" dxfId="267" priority="58" operator="beginsWith" text="Gut">
      <formula>LEFT(J15,LEN("Gut"))="Gut"</formula>
    </cfRule>
    <cfRule type="containsText" dxfId="266" priority="59" operator="containsText" text="Sehr gut">
      <formula>NOT(ISERROR(SEARCH("Sehr gut",J15)))</formula>
    </cfRule>
    <cfRule type="containsText" dxfId="265" priority="60" operator="containsText" text="Ausreichend">
      <formula>NOT(ISERROR(SEARCH("Ausreichend",J15)))</formula>
    </cfRule>
  </conditionalFormatting>
  <conditionalFormatting sqref="F13">
    <cfRule type="containsText" dxfId="264" priority="51" operator="containsText" text="Mangelhaft">
      <formula>NOT(ISERROR(SEARCH("Mangelhaft",F13)))</formula>
    </cfRule>
    <cfRule type="containsText" dxfId="263" priority="52" operator="containsText" text="Ungenügend">
      <formula>NOT(ISERROR(SEARCH("Ungenügend",F13)))</formula>
    </cfRule>
    <cfRule type="beginsWith" dxfId="262" priority="53" operator="beginsWith" text="Gut">
      <formula>LEFT(F13,LEN("Gut"))="Gut"</formula>
    </cfRule>
    <cfRule type="containsText" dxfId="261" priority="54" operator="containsText" text="Sehr gut">
      <formula>NOT(ISERROR(SEARCH("Sehr gut",F13)))</formula>
    </cfRule>
    <cfRule type="containsText" dxfId="260" priority="55" operator="containsText" text="Ausreichend">
      <formula>NOT(ISERROR(SEARCH("Ausreichend",F13)))</formula>
    </cfRule>
  </conditionalFormatting>
  <conditionalFormatting sqref="F14">
    <cfRule type="containsText" dxfId="259" priority="46" operator="containsText" text="Mangelhaft">
      <formula>NOT(ISERROR(SEARCH("Mangelhaft",F14)))</formula>
    </cfRule>
    <cfRule type="containsText" dxfId="258" priority="47" operator="containsText" text="Ungenügend">
      <formula>NOT(ISERROR(SEARCH("Ungenügend",F14)))</formula>
    </cfRule>
    <cfRule type="beginsWith" dxfId="257" priority="48" operator="beginsWith" text="Gut">
      <formula>LEFT(F14,LEN("Gut"))="Gut"</formula>
    </cfRule>
    <cfRule type="containsText" dxfId="256" priority="49" operator="containsText" text="Sehr gut">
      <formula>NOT(ISERROR(SEARCH("Sehr gut",F14)))</formula>
    </cfRule>
    <cfRule type="containsText" dxfId="255" priority="50" operator="containsText" text="Ausreichend">
      <formula>NOT(ISERROR(SEARCH("Ausreichend",F14)))</formula>
    </cfRule>
  </conditionalFormatting>
  <conditionalFormatting sqref="F15">
    <cfRule type="containsText" dxfId="254" priority="41" operator="containsText" text="Mangelhaft">
      <formula>NOT(ISERROR(SEARCH("Mangelhaft",F15)))</formula>
    </cfRule>
    <cfRule type="containsText" dxfId="253" priority="42" operator="containsText" text="Ungenügend">
      <formula>NOT(ISERROR(SEARCH("Ungenügend",F15)))</formula>
    </cfRule>
    <cfRule type="beginsWith" dxfId="252" priority="43" operator="beginsWith" text="Gut">
      <formula>LEFT(F15,LEN("Gut"))="Gut"</formula>
    </cfRule>
    <cfRule type="containsText" dxfId="251" priority="44" operator="containsText" text="Sehr gut">
      <formula>NOT(ISERROR(SEARCH("Sehr gut",F15)))</formula>
    </cfRule>
    <cfRule type="containsText" dxfId="250" priority="45" operator="containsText" text="Ausreichend">
      <formula>NOT(ISERROR(SEARCH("Ausreichend",F15)))</formula>
    </cfRule>
  </conditionalFormatting>
  <conditionalFormatting sqref="F16">
    <cfRule type="containsText" dxfId="249" priority="36" operator="containsText" text="Mangelhaft">
      <formula>NOT(ISERROR(SEARCH("Mangelhaft",F16)))</formula>
    </cfRule>
    <cfRule type="containsText" dxfId="248" priority="37" operator="containsText" text="Ungenügend">
      <formula>NOT(ISERROR(SEARCH("Ungenügend",F16)))</formula>
    </cfRule>
    <cfRule type="beginsWith" dxfId="247" priority="38" operator="beginsWith" text="Gut">
      <formula>LEFT(F16,LEN("Gut"))="Gut"</formula>
    </cfRule>
    <cfRule type="containsText" dxfId="246" priority="39" operator="containsText" text="Sehr gut">
      <formula>NOT(ISERROR(SEARCH("Sehr gut",F16)))</formula>
    </cfRule>
    <cfRule type="containsText" dxfId="245" priority="40" operator="containsText" text="Ausreichend">
      <formula>NOT(ISERROR(SEARCH("Ausreichend",F16)))</formula>
    </cfRule>
  </conditionalFormatting>
  <conditionalFormatting sqref="F17">
    <cfRule type="containsText" dxfId="244" priority="31" operator="containsText" text="Mangelhaft">
      <formula>NOT(ISERROR(SEARCH("Mangelhaft",F17)))</formula>
    </cfRule>
    <cfRule type="containsText" dxfId="243" priority="32" operator="containsText" text="Ungenügend">
      <formula>NOT(ISERROR(SEARCH("Ungenügend",F17)))</formula>
    </cfRule>
    <cfRule type="beginsWith" dxfId="242" priority="33" operator="beginsWith" text="Gut">
      <formula>LEFT(F17,LEN("Gut"))="Gut"</formula>
    </cfRule>
    <cfRule type="containsText" dxfId="241" priority="34" operator="containsText" text="Sehr gut">
      <formula>NOT(ISERROR(SEARCH("Sehr gut",F17)))</formula>
    </cfRule>
    <cfRule type="containsText" dxfId="240" priority="35" operator="containsText" text="Ausreichend">
      <formula>NOT(ISERROR(SEARCH("Ausreichend",F17)))</formula>
    </cfRule>
  </conditionalFormatting>
  <conditionalFormatting sqref="F18">
    <cfRule type="containsText" dxfId="239" priority="26" operator="containsText" text="Mangelhaft">
      <formula>NOT(ISERROR(SEARCH("Mangelhaft",F18)))</formula>
    </cfRule>
    <cfRule type="containsText" dxfId="238" priority="27" operator="containsText" text="Ungenügend">
      <formula>NOT(ISERROR(SEARCH("Ungenügend",F18)))</formula>
    </cfRule>
    <cfRule type="beginsWith" dxfId="237" priority="28" operator="beginsWith" text="Gut">
      <formula>LEFT(F18,LEN("Gut"))="Gut"</formula>
    </cfRule>
    <cfRule type="containsText" dxfId="236" priority="29" operator="containsText" text="Sehr gut">
      <formula>NOT(ISERROR(SEARCH("Sehr gut",F18)))</formula>
    </cfRule>
    <cfRule type="containsText" dxfId="235" priority="30" operator="containsText" text="Ausreichend">
      <formula>NOT(ISERROR(SEARCH("Ausreichend",F18)))</formula>
    </cfRule>
  </conditionalFormatting>
  <conditionalFormatting sqref="I16">
    <cfRule type="containsText" dxfId="234" priority="16" operator="containsText" text="Mangelhaft">
      <formula>NOT(ISERROR(SEARCH("Mangelhaft",I16)))</formula>
    </cfRule>
    <cfRule type="containsText" dxfId="233" priority="17" operator="containsText" text="Ungenügend">
      <formula>NOT(ISERROR(SEARCH("Ungenügend",I16)))</formula>
    </cfRule>
    <cfRule type="beginsWith" dxfId="232" priority="18" operator="beginsWith" text="Gut">
      <formula>LEFT(I16,LEN("Gut"))="Gut"</formula>
    </cfRule>
    <cfRule type="containsText" dxfId="231" priority="19" operator="containsText" text="Sehr gut">
      <formula>NOT(ISERROR(SEARCH("Sehr gut",I16)))</formula>
    </cfRule>
    <cfRule type="containsText" dxfId="230" priority="20" operator="containsText" text="Ausreichend">
      <formula>NOT(ISERROR(SEARCH("Ausreichend",I16)))</formula>
    </cfRule>
  </conditionalFormatting>
  <conditionalFormatting sqref="J16">
    <cfRule type="containsText" dxfId="229" priority="11" operator="containsText" text="Mangelhaft">
      <formula>NOT(ISERROR(SEARCH("Mangelhaft",J16)))</formula>
    </cfRule>
    <cfRule type="containsText" dxfId="228" priority="12" operator="containsText" text="Ungenügend">
      <formula>NOT(ISERROR(SEARCH("Ungenügend",J16)))</formula>
    </cfRule>
    <cfRule type="beginsWith" dxfId="227" priority="13" operator="beginsWith" text="Gut">
      <formula>LEFT(J16,LEN("Gut"))="Gut"</formula>
    </cfRule>
    <cfRule type="containsText" dxfId="226" priority="14" operator="containsText" text="Sehr gut">
      <formula>NOT(ISERROR(SEARCH("Sehr gut",J16)))</formula>
    </cfRule>
    <cfRule type="containsText" dxfId="225" priority="15" operator="containsText" text="Ausreichend">
      <formula>NOT(ISERROR(SEARCH("Ausreichend",J16)))</formula>
    </cfRule>
  </conditionalFormatting>
  <conditionalFormatting sqref="F19">
    <cfRule type="containsText" dxfId="224" priority="1" operator="containsText" text="Mangelhaft">
      <formula>NOT(ISERROR(SEARCH("Mangelhaft",F19)))</formula>
    </cfRule>
    <cfRule type="containsText" dxfId="223" priority="2" operator="containsText" text="Ungenügend">
      <formula>NOT(ISERROR(SEARCH("Ungenügend",F19)))</formula>
    </cfRule>
    <cfRule type="beginsWith" dxfId="222" priority="3" operator="beginsWith" text="Gut">
      <formula>LEFT(F19,LEN("Gut"))="Gut"</formula>
    </cfRule>
    <cfRule type="containsText" dxfId="221" priority="4" operator="containsText" text="Sehr gut">
      <formula>NOT(ISERROR(SEARCH("Sehr gut",F19)))</formula>
    </cfRule>
    <cfRule type="containsText" dxfId="220" priority="5" operator="containsText" text="Ausreichend">
      <formula>NOT(ISERROR(SEARCH("Ausreichend",F19)))</formula>
    </cfRule>
  </conditionalFormatting>
  <hyperlinks>
    <hyperlink ref="A13" location="'I Datenschutz'!A1" display="I" xr:uid="{00000000-0004-0000-0100-000000000000}"/>
    <hyperlink ref="A14" location="'II IT-Sicherheit'!A1" display="II" xr:uid="{00000000-0004-0000-0100-000001000000}"/>
    <hyperlink ref="B14" location="'II IT-Sicherheit'!A1" display="IT-Sicherheit" xr:uid="{00000000-0004-0000-0100-000002000000}"/>
    <hyperlink ref="A15" location="'III Bau'!A1" display="III" xr:uid="{00000000-0004-0000-0100-000003000000}"/>
    <hyperlink ref="B15" location="'III Bau'!A1" display="Bau" xr:uid="{00000000-0004-0000-0100-000004000000}"/>
    <hyperlink ref="A16" location="'IV Haushaltswesen'!A1" display="IV" xr:uid="{00000000-0004-0000-0100-000005000000}"/>
    <hyperlink ref="B16" location="'IV Haushaltswesen'!A1" display="Haushaltswesen" xr:uid="{00000000-0004-0000-0100-000006000000}"/>
    <hyperlink ref="A17" location="'V Kassenwesen'!A1" display="V" xr:uid="{00000000-0004-0000-0100-000007000000}"/>
    <hyperlink ref="B17" location="'V Kassenwesen'!A1" display="Kassenwesen" xr:uid="{00000000-0004-0000-0100-000008000000}"/>
    <hyperlink ref="A18" location="'VI Rechnungswesen'!A1" display="VI" xr:uid="{00000000-0004-0000-0100-000009000000}"/>
    <hyperlink ref="B18" location="'VI Rechnungswesen'!A1" display="Rechnungswesen" xr:uid="{00000000-0004-0000-0100-00000A000000}"/>
    <hyperlink ref="B13" location="'I Datenschutz'!A1" display="Datenschutz" xr:uid="{00000000-0004-0000-0100-00000B000000}"/>
    <hyperlink ref="A19" location="'VII H &amp; Wirtschaftsführung'!A1" display="VII" xr:uid="{00000000-0004-0000-0100-00000C000000}"/>
    <hyperlink ref="B19" location="'VII H &amp; Wirtschaftsführung'!A1" display="Haushalts- und Wirtschaftsführung" xr:uid="{00000000-0004-0000-0100-00000D000000}"/>
  </hyperlinks>
  <pageMargins left="0.7" right="0.7" top="0.78740157499999996" bottom="0.78740157499999996" header="0.3" footer="0.3"/>
  <pageSetup paperSize="9" scale="34" fitToHeight="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
    <pageSetUpPr autoPageBreaks="0" fitToPage="1"/>
  </sheetPr>
  <dimension ref="A1:H16"/>
  <sheetViews>
    <sheetView showGridLines="0" zoomScale="80" zoomScaleNormal="80" workbookViewId="0"/>
  </sheetViews>
  <sheetFormatPr baseColWidth="10" defaultColWidth="11.42578125" defaultRowHeight="15" x14ac:dyDescent="0.25"/>
  <cols>
    <col min="1" max="1" width="11.5703125" style="30" customWidth="1"/>
    <col min="2" max="2" width="67.42578125" style="3" customWidth="1"/>
    <col min="3" max="4" width="21.28515625" style="3" customWidth="1"/>
    <col min="5" max="5" width="43" style="3" customWidth="1"/>
    <col min="6" max="6" width="13" style="3" customWidth="1"/>
    <col min="7" max="7" width="57.5703125" style="3" customWidth="1"/>
    <col min="8" max="8" width="21.28515625" style="3" customWidth="1"/>
    <col min="9" max="16384" width="11.42578125" style="3"/>
  </cols>
  <sheetData>
    <row r="1" spans="1:8" s="1" customFormat="1" ht="15.75" thickBot="1" x14ac:dyDescent="0.3">
      <c r="A1" s="120"/>
    </row>
    <row r="2" spans="1:8" ht="44.1" customHeight="1" thickBot="1" x14ac:dyDescent="0.3">
      <c r="A2" s="2" t="s">
        <v>0</v>
      </c>
      <c r="B2" s="172" t="s">
        <v>1</v>
      </c>
      <c r="C2" s="173"/>
      <c r="D2" s="173"/>
      <c r="E2" s="173"/>
      <c r="F2" s="173"/>
      <c r="G2" s="174"/>
    </row>
    <row r="3" spans="1:8" ht="44.1" customHeight="1" x14ac:dyDescent="0.25">
      <c r="A3" s="175" t="s">
        <v>2</v>
      </c>
      <c r="B3" s="176"/>
      <c r="C3" s="176"/>
      <c r="D3" s="177"/>
      <c r="E3" s="175" t="s">
        <v>3</v>
      </c>
      <c r="F3" s="177"/>
      <c r="G3" s="4" t="s">
        <v>4</v>
      </c>
    </row>
    <row r="4" spans="1:8" ht="172.5" customHeight="1" x14ac:dyDescent="0.25">
      <c r="A4" s="178" t="s">
        <v>5</v>
      </c>
      <c r="B4" s="178"/>
      <c r="C4" s="178"/>
      <c r="D4" s="178"/>
      <c r="E4" s="178" t="s">
        <v>6</v>
      </c>
      <c r="F4" s="178"/>
      <c r="G4" s="117" t="s">
        <v>7</v>
      </c>
    </row>
    <row r="5" spans="1:8" ht="44.1" customHeight="1" x14ac:dyDescent="0.25">
      <c r="A5" s="6" t="s">
        <v>8</v>
      </c>
      <c r="B5" s="6" t="s">
        <v>9</v>
      </c>
      <c r="C5" s="6" t="s">
        <v>10</v>
      </c>
      <c r="D5" s="6" t="s">
        <v>11</v>
      </c>
      <c r="E5" s="170" t="s">
        <v>3</v>
      </c>
      <c r="F5" s="171"/>
      <c r="G5" s="6" t="s">
        <v>4</v>
      </c>
    </row>
    <row r="6" spans="1:8" ht="154.5" customHeight="1" x14ac:dyDescent="0.25">
      <c r="A6" s="7" t="s">
        <v>12</v>
      </c>
      <c r="B6" s="8" t="s">
        <v>13</v>
      </c>
      <c r="C6" s="73" t="s">
        <v>14</v>
      </c>
      <c r="D6" s="9" t="str">
        <f>IF(C6="Ja",2,IF(C6="Teilweise",1,IF(C6="Nein",0,IF(C6="Nicht zutreffend","2",IF(C6="Auswahl","")))))</f>
        <v/>
      </c>
      <c r="E6" s="162" t="s">
        <v>15</v>
      </c>
      <c r="F6" s="163"/>
      <c r="G6" s="117" t="s">
        <v>16</v>
      </c>
      <c r="H6" s="10"/>
    </row>
    <row r="7" spans="1:8" ht="171" customHeight="1" x14ac:dyDescent="0.25">
      <c r="A7" s="7" t="s">
        <v>17</v>
      </c>
      <c r="B7" s="8" t="s">
        <v>18</v>
      </c>
      <c r="C7" s="73" t="s">
        <v>14</v>
      </c>
      <c r="D7" s="9" t="str">
        <f>IF(C7="Ja",2,IF(C7="Teilweise",1,IF(C7="Nein",0,IF(C7="Nicht zutreffend","2",IF(C7="Auswahl","")))))</f>
        <v/>
      </c>
      <c r="E7" s="162" t="s">
        <v>19</v>
      </c>
      <c r="F7" s="163"/>
      <c r="G7" s="118" t="s">
        <v>20</v>
      </c>
    </row>
    <row r="8" spans="1:8" ht="198.75" customHeight="1" x14ac:dyDescent="0.25">
      <c r="A8" s="7" t="s">
        <v>21</v>
      </c>
      <c r="B8" s="8" t="s">
        <v>22</v>
      </c>
      <c r="C8" s="73" t="s">
        <v>14</v>
      </c>
      <c r="D8" s="9" t="str">
        <f>IF(C8="Ja",2,IF(C8="Teilweise",1,IF(C8="Nein",0,IF(C8="Nicht zutreffend","2",IF(C8="Auswahl","")))))</f>
        <v/>
      </c>
      <c r="E8" s="162" t="s">
        <v>23</v>
      </c>
      <c r="F8" s="163"/>
      <c r="G8" s="118" t="s">
        <v>24</v>
      </c>
    </row>
    <row r="9" spans="1:8" ht="276" customHeight="1" x14ac:dyDescent="0.25">
      <c r="A9" s="7" t="s">
        <v>25</v>
      </c>
      <c r="B9" s="8" t="s">
        <v>26</v>
      </c>
      <c r="C9" s="73" t="s">
        <v>14</v>
      </c>
      <c r="D9" s="9" t="str">
        <f>IF(C9="Ja",2,IF(C9="Teilweise",1,IF(C9="Nein",0,IF(C9="Nicht zutreffend","2",IF(C9="Auswahl","")))))</f>
        <v/>
      </c>
      <c r="E9" s="162" t="s">
        <v>27</v>
      </c>
      <c r="F9" s="163"/>
      <c r="G9" s="117" t="s">
        <v>28</v>
      </c>
    </row>
    <row r="10" spans="1:8" ht="372" customHeight="1" x14ac:dyDescent="0.25">
      <c r="A10" s="7" t="s">
        <v>29</v>
      </c>
      <c r="B10" s="8" t="s">
        <v>30</v>
      </c>
      <c r="C10" s="73" t="s">
        <v>14</v>
      </c>
      <c r="D10" s="9" t="str">
        <f>IF(C10="Ja",2,IF(C10="Teilweise",1,IF(C10="Nein",0,IF(C10="Nicht zutreffend","2",IF(C10="Auswahl","")))))</f>
        <v/>
      </c>
      <c r="E10" s="162" t="s">
        <v>31</v>
      </c>
      <c r="F10" s="163"/>
      <c r="G10" s="118" t="s">
        <v>32</v>
      </c>
    </row>
    <row r="11" spans="1:8" ht="212.25" customHeight="1" x14ac:dyDescent="0.25">
      <c r="A11" s="12" t="s">
        <v>33</v>
      </c>
      <c r="B11" s="13" t="s">
        <v>34</v>
      </c>
      <c r="C11" s="73" t="s">
        <v>14</v>
      </c>
      <c r="D11" s="9" t="str">
        <f>IF(C11="Ja",2,IF(C11="Nein",0,IF(C11="Nicht zutreffend","2",IF(C11="Auswahl",""))))</f>
        <v/>
      </c>
      <c r="E11" s="162" t="s">
        <v>35</v>
      </c>
      <c r="F11" s="163"/>
      <c r="G11" s="117" t="s">
        <v>36</v>
      </c>
    </row>
    <row r="12" spans="1:8" ht="291" customHeight="1" x14ac:dyDescent="0.25">
      <c r="A12" s="12" t="s">
        <v>37</v>
      </c>
      <c r="B12" s="14" t="s">
        <v>38</v>
      </c>
      <c r="C12" s="73" t="s">
        <v>14</v>
      </c>
      <c r="D12" s="9" t="str">
        <f>IF(C12="Ja",2,IF(C12="Teilweise",1,IF(C12="Nein",0,IF(C12="Nicht zutreffend","2",IF(C12="Auswahl","")))))</f>
        <v/>
      </c>
      <c r="E12" s="162" t="s">
        <v>39</v>
      </c>
      <c r="F12" s="163"/>
      <c r="G12" s="119" t="s">
        <v>40</v>
      </c>
    </row>
    <row r="13" spans="1:8" ht="24.95" customHeight="1" x14ac:dyDescent="0.25">
      <c r="A13" s="164" t="s">
        <v>41</v>
      </c>
      <c r="B13" s="165"/>
      <c r="C13" s="165"/>
      <c r="D13" s="16">
        <f>SUM(D6:D12)</f>
        <v>0</v>
      </c>
      <c r="E13" s="17"/>
      <c r="F13" s="17"/>
      <c r="G13" s="18"/>
    </row>
    <row r="14" spans="1:8" ht="24.95" customHeight="1" x14ac:dyDescent="0.25">
      <c r="A14" s="166" t="s">
        <v>42</v>
      </c>
      <c r="B14" s="167"/>
      <c r="C14" s="167"/>
      <c r="D14" s="19">
        <f>7*2</f>
        <v>14</v>
      </c>
      <c r="E14" s="20"/>
      <c r="F14" s="20"/>
      <c r="G14" s="21"/>
    </row>
    <row r="15" spans="1:8" ht="24.95" customHeight="1" x14ac:dyDescent="0.25">
      <c r="A15" s="168" t="s">
        <v>43</v>
      </c>
      <c r="B15" s="169"/>
      <c r="C15" s="169"/>
      <c r="D15" s="22">
        <f>D13/D14</f>
        <v>0</v>
      </c>
      <c r="E15" s="23"/>
      <c r="F15" s="23"/>
      <c r="G15" s="24"/>
    </row>
    <row r="16" spans="1:8" s="29" customFormat="1" x14ac:dyDescent="0.25">
      <c r="A16" s="25"/>
      <c r="B16" s="25"/>
      <c r="C16" s="25"/>
      <c r="D16" s="26"/>
      <c r="E16" s="27"/>
      <c r="F16" s="27"/>
      <c r="G16" s="28"/>
    </row>
  </sheetData>
  <sheetProtection password="91C6" sheet="1" objects="1" scenarios="1" selectLockedCells="1"/>
  <mergeCells count="16">
    <mergeCell ref="E5:F5"/>
    <mergeCell ref="B2:G2"/>
    <mergeCell ref="A3:D3"/>
    <mergeCell ref="E3:F3"/>
    <mergeCell ref="A4:D4"/>
    <mergeCell ref="E4:F4"/>
    <mergeCell ref="E12:F12"/>
    <mergeCell ref="A13:C13"/>
    <mergeCell ref="A14:C14"/>
    <mergeCell ref="A15:C15"/>
    <mergeCell ref="E6:F6"/>
    <mergeCell ref="E7:F7"/>
    <mergeCell ref="E8:F8"/>
    <mergeCell ref="E9:F9"/>
    <mergeCell ref="E10:F10"/>
    <mergeCell ref="E11:F11"/>
  </mergeCells>
  <conditionalFormatting sqref="C8">
    <cfRule type="cellIs" dxfId="219" priority="25" operator="equal">
      <formula>"Teilweise"</formula>
    </cfRule>
  </conditionalFormatting>
  <conditionalFormatting sqref="C12">
    <cfRule type="cellIs" dxfId="218" priority="43" operator="equal">
      <formula>"Teilweise"</formula>
    </cfRule>
  </conditionalFormatting>
  <conditionalFormatting sqref="C10">
    <cfRule type="cellIs" dxfId="217" priority="37" operator="equal">
      <formula>"Teilweise"</formula>
    </cfRule>
  </conditionalFormatting>
  <conditionalFormatting sqref="C12">
    <cfRule type="cellIs" dxfId="216" priority="44" stopIfTrue="1" operator="equal">
      <formula>"Nicht zutreffend"</formula>
    </cfRule>
    <cfRule type="cellIs" dxfId="215" priority="45" stopIfTrue="1" operator="equal">
      <formula>"Unvollständig"</formula>
    </cfRule>
    <cfRule type="cellIs" dxfId="214" priority="46" stopIfTrue="1" operator="equal">
      <formula>"Nein"</formula>
    </cfRule>
    <cfRule type="cellIs" dxfId="213" priority="47" stopIfTrue="1" operator="equal">
      <formula>"Ja"</formula>
    </cfRule>
    <cfRule type="cellIs" dxfId="212" priority="48" stopIfTrue="1" operator="equal">
      <formula>"Auswahl"</formula>
    </cfRule>
  </conditionalFormatting>
  <conditionalFormatting sqref="C9">
    <cfRule type="cellIs" dxfId="211" priority="31" operator="equal">
      <formula>"Teilweise"</formula>
    </cfRule>
  </conditionalFormatting>
  <conditionalFormatting sqref="C10">
    <cfRule type="cellIs" dxfId="210" priority="38" stopIfTrue="1" operator="equal">
      <formula>"Nicht zutreffend"</formula>
    </cfRule>
    <cfRule type="cellIs" dxfId="209" priority="39" stopIfTrue="1" operator="equal">
      <formula>"Unvollständig"</formula>
    </cfRule>
    <cfRule type="cellIs" dxfId="208" priority="40" stopIfTrue="1" operator="equal">
      <formula>"Nein"</formula>
    </cfRule>
    <cfRule type="cellIs" dxfId="207" priority="41" stopIfTrue="1" operator="equal">
      <formula>"Ja"</formula>
    </cfRule>
    <cfRule type="cellIs" dxfId="206" priority="42" stopIfTrue="1" operator="equal">
      <formula>"Auswahl"</formula>
    </cfRule>
  </conditionalFormatting>
  <conditionalFormatting sqref="C9">
    <cfRule type="cellIs" dxfId="205" priority="32" stopIfTrue="1" operator="equal">
      <formula>"Nicht zutreffend"</formula>
    </cfRule>
    <cfRule type="cellIs" dxfId="204" priority="33" stopIfTrue="1" operator="equal">
      <formula>"Unvollständig"</formula>
    </cfRule>
    <cfRule type="cellIs" dxfId="203" priority="34" stopIfTrue="1" operator="equal">
      <formula>"Nein"</formula>
    </cfRule>
    <cfRule type="cellIs" dxfId="202" priority="35" stopIfTrue="1" operator="equal">
      <formula>"Ja"</formula>
    </cfRule>
    <cfRule type="cellIs" dxfId="201" priority="36" stopIfTrue="1" operator="equal">
      <formula>"Auswahl"</formula>
    </cfRule>
  </conditionalFormatting>
  <conditionalFormatting sqref="C7">
    <cfRule type="cellIs" dxfId="200" priority="19" operator="equal">
      <formula>"Teilweise"</formula>
    </cfRule>
  </conditionalFormatting>
  <conditionalFormatting sqref="C8">
    <cfRule type="cellIs" dxfId="199" priority="26" stopIfTrue="1" operator="equal">
      <formula>"Nicht zutreffend"</formula>
    </cfRule>
    <cfRule type="cellIs" dxfId="198" priority="27" stopIfTrue="1" operator="equal">
      <formula>"Unvollständig"</formula>
    </cfRule>
    <cfRule type="cellIs" dxfId="197" priority="28" stopIfTrue="1" operator="equal">
      <formula>"Nein"</formula>
    </cfRule>
    <cfRule type="cellIs" dxfId="196" priority="29" stopIfTrue="1" operator="equal">
      <formula>"Ja"</formula>
    </cfRule>
    <cfRule type="cellIs" dxfId="195" priority="30" stopIfTrue="1" operator="equal">
      <formula>"Auswahl"</formula>
    </cfRule>
  </conditionalFormatting>
  <conditionalFormatting sqref="C7">
    <cfRule type="cellIs" dxfId="194" priority="20" stopIfTrue="1" operator="equal">
      <formula>"Nicht zutreffend"</formula>
    </cfRule>
    <cfRule type="cellIs" dxfId="193" priority="21" stopIfTrue="1" operator="equal">
      <formula>"Unvollständig"</formula>
    </cfRule>
    <cfRule type="cellIs" dxfId="192" priority="22" stopIfTrue="1" operator="equal">
      <formula>"Nein"</formula>
    </cfRule>
    <cfRule type="cellIs" dxfId="191" priority="23" stopIfTrue="1" operator="equal">
      <formula>"Ja"</formula>
    </cfRule>
    <cfRule type="cellIs" dxfId="190" priority="24" stopIfTrue="1" operator="equal">
      <formula>"Auswahl"</formula>
    </cfRule>
  </conditionalFormatting>
  <conditionalFormatting sqref="C11">
    <cfRule type="cellIs" dxfId="189" priority="13" operator="equal">
      <formula>"Teilweise"</formula>
    </cfRule>
  </conditionalFormatting>
  <conditionalFormatting sqref="C11">
    <cfRule type="cellIs" dxfId="188" priority="14" stopIfTrue="1" operator="equal">
      <formula>"Nicht zutreffend"</formula>
    </cfRule>
    <cfRule type="cellIs" dxfId="187" priority="15" stopIfTrue="1" operator="equal">
      <formula>"Unvollständig"</formula>
    </cfRule>
    <cfRule type="cellIs" dxfId="186" priority="16" stopIfTrue="1" operator="equal">
      <formula>"Nein"</formula>
    </cfRule>
    <cfRule type="cellIs" dxfId="185" priority="17" stopIfTrue="1" operator="equal">
      <formula>"Ja"</formula>
    </cfRule>
    <cfRule type="cellIs" dxfId="184" priority="18" stopIfTrue="1" operator="equal">
      <formula>"Auswahl"</formula>
    </cfRule>
  </conditionalFormatting>
  <conditionalFormatting sqref="C6">
    <cfRule type="cellIs" dxfId="183" priority="1" operator="equal">
      <formula>"Teilweise"</formula>
    </cfRule>
  </conditionalFormatting>
  <conditionalFormatting sqref="C6">
    <cfRule type="cellIs" dxfId="182" priority="2" stopIfTrue="1" operator="equal">
      <formula>"Nicht zutreffend"</formula>
    </cfRule>
    <cfRule type="cellIs" dxfId="181" priority="3" stopIfTrue="1" operator="equal">
      <formula>"Unvollständig"</formula>
    </cfRule>
    <cfRule type="cellIs" dxfId="180" priority="4" stopIfTrue="1" operator="equal">
      <formula>"Nein"</formula>
    </cfRule>
    <cfRule type="cellIs" dxfId="179" priority="5" stopIfTrue="1" operator="equal">
      <formula>"Ja"</formula>
    </cfRule>
    <cfRule type="cellIs" dxfId="178" priority="6" stopIfTrue="1" operator="equal">
      <formula>"Auswahl"</formula>
    </cfRule>
  </conditionalFormatting>
  <dataValidations count="2">
    <dataValidation type="list" allowBlank="1" showInputMessage="1" sqref="C11" xr:uid="{00000000-0002-0000-0200-000000000000}">
      <formula1>"Auswahl,Ja,Nein,Nicht zutreffend"</formula1>
    </dataValidation>
    <dataValidation type="list" allowBlank="1" showInputMessage="1" sqref="C12 C6:C10" xr:uid="{00000000-0002-0000-0200-000001000000}">
      <formula1>"Auswahl,Ja,Nein,Teilweise,Nicht zutreffend"</formula1>
    </dataValidation>
  </dataValidations>
  <hyperlinks>
    <hyperlink ref="G10" r:id="rId1" display="https://datenschutz.ekd.de/infothek-items/av-vertrag/" xr:uid="{00000000-0004-0000-0200-000000000000}"/>
    <hyperlink ref="G8" r:id="rId2" display="https://datenschutz.ekd.de/infothek-items/verzeichnis-der-verarbeitungstaetigkeiten/" xr:uid="{00000000-0004-0000-0200-000001000000}"/>
    <hyperlink ref="G7" r:id="rId3" display="https://datenschutz.ekd.de/infothek-items/verpflichtungserklaerung-von-ehrenamtlich-mitarbeitenden-auf-das-datengeheimnis/" xr:uid="{00000000-0004-0000-0200-000002000000}"/>
    <hyperlink ref="G6" r:id="rId4" display="https://datenschutz.ekd.de/infothek-items/verpflichtungserklaerung-von-mitarbeitenden-auf-das-datengeheimnis/" xr:uid="{00000000-0004-0000-0200-000003000000}"/>
    <hyperlink ref="G4" r:id="rId5" display="https://www2.elkb.de/intranet/datenschutz" xr:uid="{00000000-0004-0000-0200-000004000000}"/>
    <hyperlink ref="G11" r:id="rId6" display="https://www2.elkb.de/intranet/node/22462" xr:uid="{00000000-0004-0000-0200-000005000000}"/>
    <hyperlink ref="G9" r:id="rId7" display="https://datenschutz.ekd.de/2018/11/30/bfd-ekd-veroeffentlicht-whitelist-fuer-eine-datenschutz-folgabschaetzung/" xr:uid="{00000000-0004-0000-0200-000006000000}"/>
  </hyperlinks>
  <pageMargins left="0.7" right="0.7" top="0.78740157499999996" bottom="0.78740157499999996" header="0.3" footer="0.3"/>
  <pageSetup paperSize="9" scale="38" fitToHeight="0" orientation="portrait" horizontalDpi="300" verticalDpi="3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pageSetUpPr autoPageBreaks="0" fitToPage="1"/>
  </sheetPr>
  <dimension ref="A1:I12"/>
  <sheetViews>
    <sheetView showGridLines="0" zoomScale="80" zoomScaleNormal="80" workbookViewId="0"/>
  </sheetViews>
  <sheetFormatPr baseColWidth="10" defaultColWidth="11.42578125" defaultRowHeight="15" x14ac:dyDescent="0.25"/>
  <cols>
    <col min="1" max="1" width="11.5703125" style="30" customWidth="1"/>
    <col min="2" max="2" width="67.42578125" style="3" customWidth="1"/>
    <col min="3" max="4" width="21.28515625" style="3" customWidth="1"/>
    <col min="5" max="5" width="43" style="3" customWidth="1"/>
    <col min="6" max="6" width="13" style="3" customWidth="1"/>
    <col min="7" max="7" width="57.5703125" style="3" customWidth="1"/>
    <col min="8" max="8" width="21.28515625" style="3" customWidth="1"/>
    <col min="9" max="16384" width="11.42578125" style="3"/>
  </cols>
  <sheetData>
    <row r="1" spans="1:9" s="29" customFormat="1" ht="15.75" thickBot="1" x14ac:dyDescent="0.3">
      <c r="A1" s="121"/>
      <c r="B1" s="25"/>
      <c r="C1" s="25"/>
      <c r="D1" s="26"/>
      <c r="E1" s="27"/>
      <c r="F1" s="27"/>
      <c r="G1" s="28"/>
    </row>
    <row r="2" spans="1:9" ht="44.1" customHeight="1" thickBot="1" x14ac:dyDescent="0.3">
      <c r="A2" s="2" t="s">
        <v>83</v>
      </c>
      <c r="B2" s="172" t="s">
        <v>84</v>
      </c>
      <c r="C2" s="173"/>
      <c r="D2" s="173"/>
      <c r="E2" s="173"/>
      <c r="F2" s="173"/>
      <c r="G2" s="174"/>
    </row>
    <row r="3" spans="1:9" ht="44.1" customHeight="1" x14ac:dyDescent="0.25">
      <c r="A3" s="179" t="s">
        <v>2</v>
      </c>
      <c r="B3" s="180"/>
      <c r="C3" s="180"/>
      <c r="D3" s="181"/>
      <c r="E3" s="179" t="s">
        <v>3</v>
      </c>
      <c r="F3" s="181"/>
      <c r="G3" s="4" t="s">
        <v>4</v>
      </c>
    </row>
    <row r="4" spans="1:9" ht="270" customHeight="1" x14ac:dyDescent="0.25">
      <c r="A4" s="162" t="s">
        <v>97</v>
      </c>
      <c r="B4" s="182"/>
      <c r="C4" s="182"/>
      <c r="D4" s="163"/>
      <c r="E4" s="162" t="s">
        <v>98</v>
      </c>
      <c r="F4" s="163"/>
      <c r="G4" s="117" t="s">
        <v>99</v>
      </c>
    </row>
    <row r="5" spans="1:9" ht="44.1" customHeight="1" x14ac:dyDescent="0.25">
      <c r="A5" s="6" t="s">
        <v>8</v>
      </c>
      <c r="B5" s="6" t="s">
        <v>9</v>
      </c>
      <c r="C5" s="6" t="s">
        <v>10</v>
      </c>
      <c r="D5" s="6" t="s">
        <v>11</v>
      </c>
      <c r="E5" s="170" t="s">
        <v>3</v>
      </c>
      <c r="F5" s="171"/>
      <c r="G5" s="6" t="s">
        <v>4</v>
      </c>
    </row>
    <row r="6" spans="1:9" ht="152.25" customHeight="1" x14ac:dyDescent="0.25">
      <c r="A6" s="7" t="s">
        <v>100</v>
      </c>
      <c r="B6" s="8" t="s">
        <v>101</v>
      </c>
      <c r="C6" s="73" t="s">
        <v>14</v>
      </c>
      <c r="D6" s="9" t="str">
        <f>IF(C6="Ja",2,IF(C6="Teilweise",1,IF(C6="Nein",0,IF(C6="Nicht zutreffend","2",IF(C6="Auswahl","")))))</f>
        <v/>
      </c>
      <c r="E6" s="162" t="s">
        <v>102</v>
      </c>
      <c r="F6" s="163"/>
      <c r="G6" s="118" t="s">
        <v>103</v>
      </c>
      <c r="H6" s="10"/>
    </row>
    <row r="7" spans="1:9" ht="120" customHeight="1" x14ac:dyDescent="0.25">
      <c r="A7" s="7" t="s">
        <v>104</v>
      </c>
      <c r="B7" s="13" t="s">
        <v>105</v>
      </c>
      <c r="C7" s="114" t="s">
        <v>14</v>
      </c>
      <c r="D7" s="60" t="str">
        <f>IF(C7="Freigegeben/vollständig erfasst",2,IF(C7="In Bearbeitung",1,IF(C7="Erstbefüllung/kürzlich begonnen",0,IF(C7="Nicht zutreffend",2,IF(C7="Auswahl","")))))</f>
        <v/>
      </c>
      <c r="E7" s="162" t="s">
        <v>106</v>
      </c>
      <c r="F7" s="163"/>
      <c r="G7" s="15"/>
      <c r="H7" s="10"/>
    </row>
    <row r="8" spans="1:9" ht="118.5" customHeight="1" x14ac:dyDescent="0.25">
      <c r="A8" s="7" t="s">
        <v>107</v>
      </c>
      <c r="B8" s="61" t="s">
        <v>108</v>
      </c>
      <c r="C8" s="115" t="s">
        <v>14</v>
      </c>
      <c r="D8" s="60" t="str">
        <f>IF(C8="2024",2,IF(C8="2023",2,IF(C8="2022",2,IF(C8="2021",1,IF(C8="2020",1,IF(C8="2019",0,IF(C8="2018",0,IF(C8="2017",0,IF(C8="Nicht zutreffend","2",IF(C8="Auswahl",""))))))))))</f>
        <v/>
      </c>
      <c r="E8" s="162" t="s">
        <v>106</v>
      </c>
      <c r="F8" s="163"/>
      <c r="G8" s="15"/>
      <c r="H8" s="65"/>
      <c r="I8" s="31"/>
    </row>
    <row r="9" spans="1:9" ht="24.95" customHeight="1" x14ac:dyDescent="0.25">
      <c r="A9" s="164" t="s">
        <v>41</v>
      </c>
      <c r="B9" s="165"/>
      <c r="C9" s="165"/>
      <c r="D9" s="16">
        <f>SUM(D6:D8)</f>
        <v>0</v>
      </c>
      <c r="E9" s="17"/>
      <c r="F9" s="17"/>
      <c r="G9" s="18"/>
    </row>
    <row r="10" spans="1:9" ht="24.95" customHeight="1" x14ac:dyDescent="0.25">
      <c r="A10" s="166" t="s">
        <v>42</v>
      </c>
      <c r="B10" s="167"/>
      <c r="C10" s="167"/>
      <c r="D10" s="19">
        <f>3*2</f>
        <v>6</v>
      </c>
      <c r="E10" s="20"/>
      <c r="F10" s="20"/>
      <c r="G10" s="21"/>
    </row>
    <row r="11" spans="1:9" ht="24.95" customHeight="1" x14ac:dyDescent="0.25">
      <c r="A11" s="168" t="s">
        <v>43</v>
      </c>
      <c r="B11" s="169"/>
      <c r="C11" s="169"/>
      <c r="D11" s="22">
        <f>D9/D10</f>
        <v>0</v>
      </c>
      <c r="E11" s="23"/>
      <c r="F11" s="23"/>
      <c r="G11" s="24"/>
    </row>
    <row r="12" spans="1:9" customFormat="1" x14ac:dyDescent="0.25"/>
  </sheetData>
  <sheetProtection password="91C6" sheet="1" objects="1" scenarios="1" selectLockedCells="1"/>
  <mergeCells count="12">
    <mergeCell ref="A11:C11"/>
    <mergeCell ref="B2:G2"/>
    <mergeCell ref="A3:D3"/>
    <mergeCell ref="E3:F3"/>
    <mergeCell ref="A4:D4"/>
    <mergeCell ref="E4:F4"/>
    <mergeCell ref="E5:F5"/>
    <mergeCell ref="E6:F6"/>
    <mergeCell ref="E7:F7"/>
    <mergeCell ref="E8:F8"/>
    <mergeCell ref="A9:C9"/>
    <mergeCell ref="A10:C10"/>
  </mergeCells>
  <conditionalFormatting sqref="C6">
    <cfRule type="cellIs" dxfId="177" priority="18" operator="equal">
      <formula>"Teilweise"</formula>
    </cfRule>
  </conditionalFormatting>
  <conditionalFormatting sqref="C6">
    <cfRule type="cellIs" dxfId="176" priority="19" stopIfTrue="1" operator="equal">
      <formula>"Nicht zutreffend"</formula>
    </cfRule>
    <cfRule type="cellIs" dxfId="175" priority="20" stopIfTrue="1" operator="equal">
      <formula>"Unvollständig"</formula>
    </cfRule>
    <cfRule type="cellIs" dxfId="174" priority="21" stopIfTrue="1" operator="equal">
      <formula>"Nein"</formula>
    </cfRule>
    <cfRule type="cellIs" dxfId="173" priority="22" stopIfTrue="1" operator="equal">
      <formula>"Ja"</formula>
    </cfRule>
    <cfRule type="cellIs" dxfId="172" priority="23" stopIfTrue="1" operator="equal">
      <formula>"Auswahl"</formula>
    </cfRule>
  </conditionalFormatting>
  <conditionalFormatting sqref="C7">
    <cfRule type="containsText" dxfId="171" priority="3" operator="containsText" text="Nicht zutreffend">
      <formula>NOT(ISERROR(SEARCH("Nicht zutreffend",C7)))</formula>
    </cfRule>
    <cfRule type="cellIs" dxfId="170" priority="13" stopIfTrue="1" operator="equal">
      <formula>"Nicht aktuell"</formula>
    </cfRule>
    <cfRule type="cellIs" dxfId="169" priority="14" stopIfTrue="1" operator="equal">
      <formula>"Unvollständig"</formula>
    </cfRule>
    <cfRule type="cellIs" dxfId="168" priority="15" stopIfTrue="1" operator="equal">
      <formula>"Erstbefüllung/kürzlich begonnen"</formula>
    </cfRule>
    <cfRule type="cellIs" dxfId="167" priority="16" stopIfTrue="1" operator="equal">
      <formula>"Freigegeben/vollständig erfasst"</formula>
    </cfRule>
    <cfRule type="cellIs" dxfId="166" priority="17" stopIfTrue="1" operator="equal">
      <formula>"Auswahl"</formula>
    </cfRule>
  </conditionalFormatting>
  <conditionalFormatting sqref="C7">
    <cfRule type="cellIs" dxfId="165" priority="12" operator="equal">
      <formula>"In Bearbeitung"</formula>
    </cfRule>
  </conditionalFormatting>
  <conditionalFormatting sqref="C8">
    <cfRule type="cellIs" dxfId="164" priority="1" operator="equal">
      <formula>"2024"</formula>
    </cfRule>
    <cfRule type="containsText" dxfId="163" priority="2" operator="containsText" text="Nicht zutreffend">
      <formula>NOT(ISERROR(SEARCH("Nicht zutreffend",C8)))</formula>
    </cfRule>
    <cfRule type="cellIs" dxfId="162" priority="4" operator="equal">
      <formula>"2017"</formula>
    </cfRule>
    <cfRule type="cellIs" dxfId="161" priority="5" operator="equal">
      <formula>"2018"</formula>
    </cfRule>
    <cfRule type="cellIs" dxfId="160" priority="6" operator="equal">
      <formula>"2019"</formula>
    </cfRule>
    <cfRule type="cellIs" dxfId="159" priority="7" stopIfTrue="1" operator="equal">
      <formula>"2020"</formula>
    </cfRule>
    <cfRule type="cellIs" dxfId="158" priority="8" stopIfTrue="1" operator="equal">
      <formula>"2021"</formula>
    </cfRule>
    <cfRule type="cellIs" dxfId="157" priority="9" stopIfTrue="1" operator="equal">
      <formula>"2022"</formula>
    </cfRule>
    <cfRule type="cellIs" dxfId="156" priority="10" stopIfTrue="1" operator="equal">
      <formula>"2023"</formula>
    </cfRule>
  </conditionalFormatting>
  <conditionalFormatting sqref="C8">
    <cfRule type="cellIs" dxfId="155" priority="11" stopIfTrue="1" operator="equal">
      <formula>"Auswahl"</formula>
    </cfRule>
  </conditionalFormatting>
  <dataValidations count="3">
    <dataValidation type="list" allowBlank="1" showInputMessage="1" sqref="C8" xr:uid="{00000000-0002-0000-0300-000000000000}">
      <formula1>"Auswahl,2024,2023,2022,2021,2020,2019,2018,2017,Nicht zutreffend"</formula1>
    </dataValidation>
    <dataValidation type="list" allowBlank="1" showInputMessage="1" sqref="C6" xr:uid="{00000000-0002-0000-0300-000001000000}">
      <formula1>"Auswahl,Ja,Nein,Teilweise,Nicht zutreffend"</formula1>
    </dataValidation>
    <dataValidation type="list" allowBlank="1" showInputMessage="1" sqref="C7" xr:uid="{00000000-0002-0000-0300-000002000000}">
      <formula1>"Auswahl,Freigegeben/vollständig erfasst,In Bearbeitung,Erstbefüllung/kürzlich begonnen,Nicht zutreffend"</formula1>
    </dataValidation>
  </dataValidations>
  <hyperlinks>
    <hyperlink ref="G4" r:id="rId1" display="https://www2.elkb.de/intranet/node/13712" xr:uid="{00000000-0004-0000-0300-000000000000}"/>
    <hyperlink ref="G6" r:id="rId2" display="https://www2.elkb.de/intranet/node/19639" xr:uid="{00000000-0004-0000-0300-000001000000}"/>
  </hyperlinks>
  <pageMargins left="0.7" right="0.7" top="0.78740157499999996" bottom="0.78740157499999996" header="0.3" footer="0.3"/>
  <pageSetup paperSize="9" scale="38" fitToHeight="0" orientation="portrait" horizontalDpi="300" verticalDpi="30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pageSetUpPr autoPageBreaks="0" fitToPage="1"/>
  </sheetPr>
  <dimension ref="A1:H14"/>
  <sheetViews>
    <sheetView showGridLines="0" zoomScale="80" zoomScaleNormal="80" workbookViewId="0"/>
  </sheetViews>
  <sheetFormatPr baseColWidth="10" defaultColWidth="11.42578125" defaultRowHeight="15" x14ac:dyDescent="0.25"/>
  <cols>
    <col min="1" max="1" width="11.5703125" style="30" customWidth="1"/>
    <col min="2" max="2" width="67.42578125" style="3" customWidth="1"/>
    <col min="3" max="4" width="21.28515625" style="3" customWidth="1"/>
    <col min="5" max="5" width="43" style="3" customWidth="1"/>
    <col min="6" max="6" width="13" style="3" customWidth="1"/>
    <col min="7" max="7" width="57.5703125" style="3" customWidth="1"/>
    <col min="8" max="8" width="21.28515625" style="3" customWidth="1"/>
    <col min="9" max="16384" width="11.42578125" style="3"/>
  </cols>
  <sheetData>
    <row r="1" spans="1:8" customFormat="1" ht="15.75" thickBot="1" x14ac:dyDescent="0.3">
      <c r="A1" s="122"/>
    </row>
    <row r="2" spans="1:8" ht="44.1" customHeight="1" thickBot="1" x14ac:dyDescent="0.3">
      <c r="A2" s="2" t="s">
        <v>86</v>
      </c>
      <c r="B2" s="172" t="s">
        <v>87</v>
      </c>
      <c r="C2" s="173"/>
      <c r="D2" s="173"/>
      <c r="E2" s="173"/>
      <c r="F2" s="173"/>
      <c r="G2" s="174"/>
    </row>
    <row r="3" spans="1:8" ht="44.1" customHeight="1" x14ac:dyDescent="0.25">
      <c r="A3" s="175" t="s">
        <v>2</v>
      </c>
      <c r="B3" s="176"/>
      <c r="C3" s="176"/>
      <c r="D3" s="177"/>
      <c r="E3" s="175" t="s">
        <v>3</v>
      </c>
      <c r="F3" s="177"/>
      <c r="G3" s="4" t="s">
        <v>4</v>
      </c>
    </row>
    <row r="4" spans="1:8" ht="144" customHeight="1" x14ac:dyDescent="0.25">
      <c r="A4" s="178" t="s">
        <v>110</v>
      </c>
      <c r="B4" s="178"/>
      <c r="C4" s="178"/>
      <c r="D4" s="178"/>
      <c r="E4" s="178" t="s">
        <v>111</v>
      </c>
      <c r="F4" s="178"/>
      <c r="G4" s="117" t="s">
        <v>112</v>
      </c>
    </row>
    <row r="5" spans="1:8" ht="44.1" customHeight="1" x14ac:dyDescent="0.25">
      <c r="A5" s="6" t="s">
        <v>8</v>
      </c>
      <c r="B5" s="6" t="s">
        <v>9</v>
      </c>
      <c r="C5" s="6" t="s">
        <v>10</v>
      </c>
      <c r="D5" s="6" t="s">
        <v>11</v>
      </c>
      <c r="E5" s="170" t="s">
        <v>3</v>
      </c>
      <c r="F5" s="171"/>
      <c r="G5" s="6" t="s">
        <v>4</v>
      </c>
    </row>
    <row r="6" spans="1:8" ht="200.25" customHeight="1" x14ac:dyDescent="0.25">
      <c r="A6" s="7" t="s">
        <v>113</v>
      </c>
      <c r="B6" s="8" t="s">
        <v>210</v>
      </c>
      <c r="C6" s="73" t="s">
        <v>14</v>
      </c>
      <c r="D6" s="9" t="str">
        <f>IF(C6="Ja",2,IF(C6="Nicht aktuell",1,IF(C6="Nein",0,IF(C6="Nicht zutreffend","2",IF(C6="Auswahl","")))))</f>
        <v/>
      </c>
      <c r="E6" s="162" t="s">
        <v>114</v>
      </c>
      <c r="F6" s="163"/>
      <c r="G6" s="117" t="s">
        <v>115</v>
      </c>
      <c r="H6" s="10"/>
    </row>
    <row r="7" spans="1:8" ht="121.5" customHeight="1" x14ac:dyDescent="0.25">
      <c r="A7" s="7" t="s">
        <v>116</v>
      </c>
      <c r="B7" s="8" t="s">
        <v>117</v>
      </c>
      <c r="C7" s="73" t="s">
        <v>14</v>
      </c>
      <c r="D7" s="9" t="str">
        <f>IF(C7="Ja",2,IF(C7="Teilweise",1,IF(C7="Nein",0,IF(C7="Nicht zutreffend","2",IF(C7="Auswahl","")))))</f>
        <v/>
      </c>
      <c r="E7" s="162" t="s">
        <v>118</v>
      </c>
      <c r="F7" s="163"/>
      <c r="G7" s="117" t="s">
        <v>115</v>
      </c>
      <c r="H7" s="10"/>
    </row>
    <row r="8" spans="1:8" ht="198" customHeight="1" x14ac:dyDescent="0.25">
      <c r="A8" s="7" t="s">
        <v>119</v>
      </c>
      <c r="B8" s="8" t="s">
        <v>120</v>
      </c>
      <c r="C8" s="73" t="s">
        <v>14</v>
      </c>
      <c r="D8" s="9" t="str">
        <f>IF(C8="Ja",2,IF(C8="Teilweise",1,IF(C8="Nein",0,IF(C8="Nicht zutreffend","2",IF(C8="Auswahl","")))))</f>
        <v/>
      </c>
      <c r="E8" s="162" t="s">
        <v>121</v>
      </c>
      <c r="F8" s="163"/>
      <c r="G8" s="117" t="s">
        <v>122</v>
      </c>
      <c r="H8" s="10"/>
    </row>
    <row r="9" spans="1:8" ht="276.75" customHeight="1" x14ac:dyDescent="0.25">
      <c r="A9" s="7" t="s">
        <v>123</v>
      </c>
      <c r="B9" s="8" t="s">
        <v>124</v>
      </c>
      <c r="C9" s="73" t="s">
        <v>14</v>
      </c>
      <c r="D9" s="9" t="str">
        <f>IF(C9="Ja",2,IF(C9="Teilweise",1,IF(C9="Nein",0,IF(C9="Nicht zutreffend","2",IF(C9="Auswahl","")))))</f>
        <v/>
      </c>
      <c r="E9" s="162" t="s">
        <v>125</v>
      </c>
      <c r="F9" s="163"/>
      <c r="G9" s="62" t="s">
        <v>126</v>
      </c>
      <c r="H9" s="10"/>
    </row>
    <row r="10" spans="1:8" ht="173.25" customHeight="1" x14ac:dyDescent="0.25">
      <c r="A10" s="7" t="s">
        <v>127</v>
      </c>
      <c r="B10" s="8" t="s">
        <v>128</v>
      </c>
      <c r="C10" s="73" t="s">
        <v>14</v>
      </c>
      <c r="D10" s="9" t="str">
        <f>IF(C10="Ja",2,IF(C10="Nicht aktuell",1,IF(C10="Nein",0,IF(C10="Nicht zutreffend",2,IF(C10="Auswahl","")))))</f>
        <v/>
      </c>
      <c r="E10" s="162" t="s">
        <v>129</v>
      </c>
      <c r="F10" s="163"/>
      <c r="G10" s="62" t="s">
        <v>126</v>
      </c>
      <c r="H10" s="10"/>
    </row>
    <row r="11" spans="1:8" ht="244.5" customHeight="1" x14ac:dyDescent="0.25">
      <c r="A11" s="7" t="s">
        <v>130</v>
      </c>
      <c r="B11" s="8" t="s">
        <v>198</v>
      </c>
      <c r="C11" s="73" t="s">
        <v>14</v>
      </c>
      <c r="D11" s="9" t="str">
        <f>IF(C11="Ja",2,IF(C11="Teilweise",1,IF(C11="Nein",0,IF(C11="Nicht zutreffend","2",IF(C11="Auswahl","")))))</f>
        <v/>
      </c>
      <c r="E11" s="162" t="s">
        <v>131</v>
      </c>
      <c r="F11" s="163"/>
      <c r="G11" s="117" t="s">
        <v>132</v>
      </c>
      <c r="H11" s="10"/>
    </row>
    <row r="12" spans="1:8" ht="24.95" customHeight="1" x14ac:dyDescent="0.25">
      <c r="A12" s="164" t="s">
        <v>41</v>
      </c>
      <c r="B12" s="165"/>
      <c r="C12" s="165"/>
      <c r="D12" s="16">
        <f>SUM(D6:D11)</f>
        <v>0</v>
      </c>
      <c r="E12" s="17"/>
      <c r="F12" s="17"/>
      <c r="G12" s="18"/>
    </row>
    <row r="13" spans="1:8" ht="24.95" customHeight="1" x14ac:dyDescent="0.25">
      <c r="A13" s="166" t="s">
        <v>42</v>
      </c>
      <c r="B13" s="167"/>
      <c r="C13" s="167"/>
      <c r="D13" s="19">
        <f>6*2</f>
        <v>12</v>
      </c>
      <c r="E13" s="20"/>
      <c r="F13" s="20"/>
      <c r="G13" s="21"/>
    </row>
    <row r="14" spans="1:8" ht="24.95" customHeight="1" x14ac:dyDescent="0.25">
      <c r="A14" s="168" t="s">
        <v>43</v>
      </c>
      <c r="B14" s="169"/>
      <c r="C14" s="169"/>
      <c r="D14" s="22">
        <f>D12/D13</f>
        <v>0</v>
      </c>
      <c r="E14" s="23"/>
      <c r="F14" s="23"/>
      <c r="G14" s="24"/>
    </row>
  </sheetData>
  <sheetProtection password="91C6" sheet="1" objects="1" scenarios="1" selectLockedCells="1"/>
  <mergeCells count="15">
    <mergeCell ref="E5:F5"/>
    <mergeCell ref="B2:G2"/>
    <mergeCell ref="A3:D3"/>
    <mergeCell ref="E3:F3"/>
    <mergeCell ref="A4:D4"/>
    <mergeCell ref="E4:F4"/>
    <mergeCell ref="A12:C12"/>
    <mergeCell ref="A13:C13"/>
    <mergeCell ref="A14:C14"/>
    <mergeCell ref="E6:F6"/>
    <mergeCell ref="E7:F7"/>
    <mergeCell ref="E8:F8"/>
    <mergeCell ref="E9:F9"/>
    <mergeCell ref="E10:F10"/>
    <mergeCell ref="E11:F11"/>
  </mergeCells>
  <conditionalFormatting sqref="C7">
    <cfRule type="cellIs" dxfId="154" priority="25" operator="equal">
      <formula>"Teilweise"</formula>
    </cfRule>
  </conditionalFormatting>
  <conditionalFormatting sqref="C8">
    <cfRule type="cellIs" dxfId="153" priority="32" stopIfTrue="1" operator="equal">
      <formula>"Nicht zutreffend"</formula>
    </cfRule>
    <cfRule type="cellIs" dxfId="152" priority="33" stopIfTrue="1" operator="equal">
      <formula>"Unvollständig"</formula>
    </cfRule>
    <cfRule type="cellIs" dxfId="151" priority="34" stopIfTrue="1" operator="equal">
      <formula>"Nein"</formula>
    </cfRule>
    <cfRule type="cellIs" dxfId="150" priority="35" stopIfTrue="1" operator="equal">
      <formula>"Ja"</formula>
    </cfRule>
    <cfRule type="cellIs" dxfId="149" priority="36" stopIfTrue="1" operator="equal">
      <formula>"Auswahl"</formula>
    </cfRule>
  </conditionalFormatting>
  <conditionalFormatting sqref="C8">
    <cfRule type="cellIs" dxfId="148" priority="31" operator="equal">
      <formula>"Teilweise"</formula>
    </cfRule>
  </conditionalFormatting>
  <conditionalFormatting sqref="C7">
    <cfRule type="cellIs" dxfId="147" priority="26" stopIfTrue="1" operator="equal">
      <formula>"Nicht zutreffend"</formula>
    </cfRule>
    <cfRule type="cellIs" dxfId="146" priority="27" stopIfTrue="1" operator="equal">
      <formula>"Unvollständig"</formula>
    </cfRule>
    <cfRule type="cellIs" dxfId="145" priority="28" stopIfTrue="1" operator="equal">
      <formula>"Nein"</formula>
    </cfRule>
    <cfRule type="cellIs" dxfId="144" priority="29" stopIfTrue="1" operator="equal">
      <formula>"Ja"</formula>
    </cfRule>
    <cfRule type="cellIs" dxfId="143" priority="30" stopIfTrue="1" operator="equal">
      <formula>"Auswahl"</formula>
    </cfRule>
  </conditionalFormatting>
  <conditionalFormatting sqref="C6">
    <cfRule type="cellIs" dxfId="142" priority="20" stopIfTrue="1" operator="equal">
      <formula>"Nicht zutreffend"</formula>
    </cfRule>
    <cfRule type="cellIs" dxfId="141" priority="21" stopIfTrue="1" operator="equal">
      <formula>"Unvollständig"</formula>
    </cfRule>
    <cfRule type="cellIs" dxfId="140" priority="22" stopIfTrue="1" operator="equal">
      <formula>"Nein"</formula>
    </cfRule>
    <cfRule type="cellIs" dxfId="139" priority="23" stopIfTrue="1" operator="equal">
      <formula>"Ja"</formula>
    </cfRule>
    <cfRule type="cellIs" dxfId="138" priority="24" stopIfTrue="1" operator="equal">
      <formula>"Auswahl"</formula>
    </cfRule>
  </conditionalFormatting>
  <conditionalFormatting sqref="C6">
    <cfRule type="cellIs" dxfId="137" priority="19" operator="equal">
      <formula>"Nicht aktuell"</formula>
    </cfRule>
  </conditionalFormatting>
  <conditionalFormatting sqref="C9">
    <cfRule type="cellIs" dxfId="136" priority="13" operator="equal">
      <formula>"Teilweise"</formula>
    </cfRule>
  </conditionalFormatting>
  <conditionalFormatting sqref="C10">
    <cfRule type="cellIs" dxfId="135" priority="8" stopIfTrue="1" operator="equal">
      <formula>"Nicht zutreffend"</formula>
    </cfRule>
    <cfRule type="cellIs" dxfId="134" priority="9" stopIfTrue="1" operator="equal">
      <formula>"Unvollständig"</formula>
    </cfRule>
    <cfRule type="cellIs" dxfId="133" priority="10" stopIfTrue="1" operator="equal">
      <formula>"Nein"</formula>
    </cfRule>
    <cfRule type="cellIs" dxfId="132" priority="11" stopIfTrue="1" operator="equal">
      <formula>"Ja"</formula>
    </cfRule>
    <cfRule type="cellIs" dxfId="131" priority="12" stopIfTrue="1" operator="equal">
      <formula>"Auswahl"</formula>
    </cfRule>
  </conditionalFormatting>
  <conditionalFormatting sqref="C10">
    <cfRule type="cellIs" dxfId="130" priority="7" operator="equal">
      <formula>"Nicht aktuell"</formula>
    </cfRule>
  </conditionalFormatting>
  <conditionalFormatting sqref="C9">
    <cfRule type="cellIs" dxfId="129" priority="14" stopIfTrue="1" operator="equal">
      <formula>"Nicht zutreffend"</formula>
    </cfRule>
    <cfRule type="cellIs" dxfId="128" priority="15" stopIfTrue="1" operator="equal">
      <formula>"Unvollständig"</formula>
    </cfRule>
    <cfRule type="cellIs" dxfId="127" priority="16" stopIfTrue="1" operator="equal">
      <formula>"Nein"</formula>
    </cfRule>
    <cfRule type="cellIs" dxfId="126" priority="17" stopIfTrue="1" operator="equal">
      <formula>"Ja"</formula>
    </cfRule>
    <cfRule type="cellIs" dxfId="125" priority="18" stopIfTrue="1" operator="equal">
      <formula>"Auswahl"</formula>
    </cfRule>
  </conditionalFormatting>
  <conditionalFormatting sqref="C11">
    <cfRule type="cellIs" dxfId="124" priority="1" operator="equal">
      <formula>"Teilweise"</formula>
    </cfRule>
  </conditionalFormatting>
  <conditionalFormatting sqref="C11">
    <cfRule type="cellIs" dxfId="123" priority="2" stopIfTrue="1" operator="equal">
      <formula>"Nicht zutreffend"</formula>
    </cfRule>
    <cfRule type="cellIs" dxfId="122" priority="3" stopIfTrue="1" operator="equal">
      <formula>"Unvollständig"</formula>
    </cfRule>
    <cfRule type="cellIs" dxfId="121" priority="4" stopIfTrue="1" operator="equal">
      <formula>"Nein"</formula>
    </cfRule>
    <cfRule type="cellIs" dxfId="120" priority="5" stopIfTrue="1" operator="equal">
      <formula>"Ja"</formula>
    </cfRule>
    <cfRule type="cellIs" dxfId="119" priority="6" stopIfTrue="1" operator="equal">
      <formula>"Auswahl"</formula>
    </cfRule>
  </conditionalFormatting>
  <dataValidations count="3">
    <dataValidation type="list" allowBlank="1" showInputMessage="1" sqref="C1" xr:uid="{00000000-0002-0000-0400-000000000000}">
      <formula1>"Auswahl,Vollständig umgesetzt,Teilweise umgesetzt,Kürzlich begonnen"</formula1>
    </dataValidation>
    <dataValidation type="list" allowBlank="1" showInputMessage="1" sqref="C7:C9 C11" xr:uid="{00000000-0002-0000-0400-000001000000}">
      <formula1>"Auswahl,Ja,Nein,Teilweise,Nicht zutreffend"</formula1>
    </dataValidation>
    <dataValidation type="list" allowBlank="1" showInputMessage="1" sqref="C6 C10" xr:uid="{00000000-0002-0000-0400-000002000000}">
      <formula1>"Auswahl,Ja,Nein,Nicht aktuell,Nicht zutreffend"</formula1>
    </dataValidation>
  </dataValidations>
  <hyperlinks>
    <hyperlink ref="G4" r:id="rId1" location="Bau" display="Bau" xr:uid="{00000000-0004-0000-0400-000000000000}"/>
    <hyperlink ref="G6" r:id="rId2" display="Weiterführende Informationen sind abrufbar unter:https://www2.elkb.de/intranet/node/2121" xr:uid="{00000000-0004-0000-0400-000001000000}"/>
    <hyperlink ref="G7" r:id="rId3" display="Weiterführende Informationen sind abrufbar unter:https://www2.elkb.de/intranet/node/2121" xr:uid="{00000000-0004-0000-0400-000002000000}"/>
    <hyperlink ref="G8" r:id="rId4" display="https://www2.elkb.de/intranet/system/files/infoportal/downloadliste/baubegehungsprotokoll_fuer_kg.pdf" xr:uid="{00000000-0004-0000-0400-000003000000}"/>
    <hyperlink ref="G11" r:id="rId5" display="https://www2.elkb.de/intranet/node/32175" xr:uid="{00000000-0004-0000-0400-000004000000}"/>
  </hyperlinks>
  <pageMargins left="0.7" right="0.7" top="0.78740157499999996" bottom="0.78740157499999996" header="0.3" footer="0.3"/>
  <pageSetup paperSize="9" scale="38" fitToHeight="0" orientation="portrait" horizontalDpi="300" verticalDpi="300"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pageSetUpPr autoPageBreaks="0" fitToPage="1"/>
  </sheetPr>
  <dimension ref="A1:H10"/>
  <sheetViews>
    <sheetView showGridLines="0" zoomScale="80" zoomScaleNormal="80" workbookViewId="0"/>
  </sheetViews>
  <sheetFormatPr baseColWidth="10" defaultColWidth="11.42578125" defaultRowHeight="15" x14ac:dyDescent="0.25"/>
  <cols>
    <col min="1" max="1" width="11.5703125" style="30" customWidth="1"/>
    <col min="2" max="2" width="67.42578125" style="3" customWidth="1"/>
    <col min="3" max="4" width="21.28515625" style="3" customWidth="1"/>
    <col min="5" max="5" width="43" style="3" customWidth="1"/>
    <col min="6" max="6" width="13" style="3" customWidth="1"/>
    <col min="7" max="7" width="57.5703125" style="3" customWidth="1"/>
    <col min="8" max="8" width="21.28515625" style="3" customWidth="1"/>
    <col min="9" max="16384" width="11.42578125" style="3"/>
  </cols>
  <sheetData>
    <row r="1" spans="1:8" ht="15.75" thickBot="1" x14ac:dyDescent="0.3">
      <c r="A1" s="123"/>
    </row>
    <row r="2" spans="1:8" ht="44.1" customHeight="1" thickBot="1" x14ac:dyDescent="0.3">
      <c r="A2" s="2" t="s">
        <v>88</v>
      </c>
      <c r="B2" s="172" t="s">
        <v>89</v>
      </c>
      <c r="C2" s="173"/>
      <c r="D2" s="173"/>
      <c r="E2" s="173"/>
      <c r="F2" s="173"/>
      <c r="G2" s="174"/>
    </row>
    <row r="3" spans="1:8" ht="44.1" customHeight="1" x14ac:dyDescent="0.25">
      <c r="A3" s="175" t="s">
        <v>2</v>
      </c>
      <c r="B3" s="176"/>
      <c r="C3" s="176"/>
      <c r="D3" s="177"/>
      <c r="E3" s="175" t="s">
        <v>3</v>
      </c>
      <c r="F3" s="177"/>
      <c r="G3" s="4" t="s">
        <v>4</v>
      </c>
    </row>
    <row r="4" spans="1:8" ht="261.75" customHeight="1" x14ac:dyDescent="0.25">
      <c r="A4" s="178" t="s">
        <v>184</v>
      </c>
      <c r="B4" s="178"/>
      <c r="C4" s="178"/>
      <c r="D4" s="178"/>
      <c r="E4" s="178" t="s">
        <v>133</v>
      </c>
      <c r="F4" s="178"/>
      <c r="G4" s="117" t="s">
        <v>185</v>
      </c>
    </row>
    <row r="5" spans="1:8" ht="44.1" customHeight="1" x14ac:dyDescent="0.25">
      <c r="A5" s="6" t="s">
        <v>8</v>
      </c>
      <c r="B5" s="6" t="s">
        <v>9</v>
      </c>
      <c r="C5" s="6" t="s">
        <v>10</v>
      </c>
      <c r="D5" s="6" t="s">
        <v>11</v>
      </c>
      <c r="E5" s="170" t="s">
        <v>3</v>
      </c>
      <c r="F5" s="171"/>
      <c r="G5" s="6" t="s">
        <v>4</v>
      </c>
    </row>
    <row r="6" spans="1:8" ht="276.75" customHeight="1" x14ac:dyDescent="0.25">
      <c r="A6" s="7" t="s">
        <v>186</v>
      </c>
      <c r="B6" s="8" t="s">
        <v>187</v>
      </c>
      <c r="C6" s="73" t="s">
        <v>14</v>
      </c>
      <c r="D6" s="9" t="str">
        <f>IF(C6="Ja",2,IF(C6="Teilweise",1,IF(C6="Nein",0,IF(C6="Nicht zutreffend","2",IF(C6="Auswahl","")))))</f>
        <v/>
      </c>
      <c r="E6" s="162" t="s">
        <v>188</v>
      </c>
      <c r="F6" s="163"/>
      <c r="G6" s="117" t="s">
        <v>189</v>
      </c>
      <c r="H6" s="10"/>
    </row>
    <row r="7" spans="1:8" ht="240" customHeight="1" x14ac:dyDescent="0.25">
      <c r="A7" s="7" t="s">
        <v>190</v>
      </c>
      <c r="B7" s="8" t="s">
        <v>191</v>
      </c>
      <c r="C7" s="73" t="s">
        <v>14</v>
      </c>
      <c r="D7" s="9" t="str">
        <f>IF(C7="Ja",2,IF(C7="Teilweise",1,IF(C7="Nein",0,IF(C7="Nicht zutreffend","2",IF(C7="Auswahl","")))))</f>
        <v/>
      </c>
      <c r="E7" s="162" t="s">
        <v>192</v>
      </c>
      <c r="F7" s="163"/>
      <c r="G7" s="118" t="s">
        <v>193</v>
      </c>
      <c r="H7" s="10"/>
    </row>
    <row r="8" spans="1:8" ht="24.95" customHeight="1" x14ac:dyDescent="0.25">
      <c r="A8" s="164" t="s">
        <v>41</v>
      </c>
      <c r="B8" s="165"/>
      <c r="C8" s="165"/>
      <c r="D8" s="16">
        <f>SUM(D6:D7)</f>
        <v>0</v>
      </c>
      <c r="E8" s="17"/>
      <c r="F8" s="17"/>
      <c r="G8" s="18"/>
    </row>
    <row r="9" spans="1:8" ht="24.95" customHeight="1" x14ac:dyDescent="0.25">
      <c r="A9" s="166" t="s">
        <v>42</v>
      </c>
      <c r="B9" s="167"/>
      <c r="C9" s="167"/>
      <c r="D9" s="19">
        <f>2*2</f>
        <v>4</v>
      </c>
      <c r="E9" s="20"/>
      <c r="F9" s="20"/>
      <c r="G9" s="21"/>
    </row>
    <row r="10" spans="1:8" ht="24.95" customHeight="1" x14ac:dyDescent="0.25">
      <c r="A10" s="168" t="s">
        <v>43</v>
      </c>
      <c r="B10" s="169"/>
      <c r="C10" s="169"/>
      <c r="D10" s="22">
        <f>D8/D9</f>
        <v>0</v>
      </c>
      <c r="E10" s="23"/>
      <c r="F10" s="23"/>
      <c r="G10" s="24"/>
    </row>
  </sheetData>
  <sheetProtection password="91C6" sheet="1" objects="1" scenarios="1" selectLockedCells="1"/>
  <mergeCells count="11">
    <mergeCell ref="E5:F5"/>
    <mergeCell ref="B2:G2"/>
    <mergeCell ref="A3:D3"/>
    <mergeCell ref="E3:F3"/>
    <mergeCell ref="A4:D4"/>
    <mergeCell ref="E4:F4"/>
    <mergeCell ref="E6:F6"/>
    <mergeCell ref="E7:F7"/>
    <mergeCell ref="A8:C8"/>
    <mergeCell ref="A9:C9"/>
    <mergeCell ref="A10:C10"/>
  </mergeCells>
  <conditionalFormatting sqref="C7">
    <cfRule type="cellIs" dxfId="118" priority="2" stopIfTrue="1" operator="equal">
      <formula>"Nicht zutreffend"</formula>
    </cfRule>
    <cfRule type="cellIs" dxfId="117" priority="3" stopIfTrue="1" operator="equal">
      <formula>"Unvollständig"</formula>
    </cfRule>
    <cfRule type="cellIs" dxfId="116" priority="4" stopIfTrue="1" operator="equal">
      <formula>"Nein"</formula>
    </cfRule>
    <cfRule type="cellIs" dxfId="115" priority="5" stopIfTrue="1" operator="equal">
      <formula>"Ja"</formula>
    </cfRule>
    <cfRule type="cellIs" dxfId="114" priority="6" stopIfTrue="1" operator="equal">
      <formula>"Auswahl"</formula>
    </cfRule>
  </conditionalFormatting>
  <conditionalFormatting sqref="C7">
    <cfRule type="cellIs" dxfId="113" priority="1" operator="equal">
      <formula>"Teilweise"</formula>
    </cfRule>
  </conditionalFormatting>
  <conditionalFormatting sqref="C6">
    <cfRule type="cellIs" dxfId="112" priority="8" stopIfTrue="1" operator="equal">
      <formula>"Nicht zutreffend"</formula>
    </cfRule>
    <cfRule type="cellIs" dxfId="111" priority="9" stopIfTrue="1" operator="equal">
      <formula>"Unvollständig"</formula>
    </cfRule>
    <cfRule type="cellIs" dxfId="110" priority="10" stopIfTrue="1" operator="equal">
      <formula>"Nein"</formula>
    </cfRule>
    <cfRule type="cellIs" dxfId="109" priority="11" stopIfTrue="1" operator="equal">
      <formula>"Ja"</formula>
    </cfRule>
    <cfRule type="cellIs" dxfId="108" priority="12" stopIfTrue="1" operator="equal">
      <formula>"Auswahl"</formula>
    </cfRule>
  </conditionalFormatting>
  <conditionalFormatting sqref="C6">
    <cfRule type="cellIs" dxfId="107" priority="7" operator="equal">
      <formula>"Teilweise"</formula>
    </cfRule>
  </conditionalFormatting>
  <dataValidations count="1">
    <dataValidation type="list" allowBlank="1" showInputMessage="1" sqref="C6:C7" xr:uid="{00000000-0002-0000-0500-000000000000}">
      <formula1>"Auswahl,Ja,Nein,Teilweise,Nicht zutreffend"</formula1>
    </dataValidation>
  </dataValidations>
  <hyperlinks>
    <hyperlink ref="G6" r:id="rId1" display="https://www2.elkb.de/intranet/node/25453" xr:uid="{00000000-0004-0000-0500-000000000000}"/>
    <hyperlink ref="G4" r:id="rId2" location="Haushaltswesen" display="Haushaltswesen" xr:uid="{00000000-0004-0000-0500-000001000000}"/>
  </hyperlinks>
  <pageMargins left="0.7" right="0.7" top="0.78740157499999996" bottom="0.78740157499999996" header="0.3" footer="0.3"/>
  <pageSetup paperSize="9" scale="38" fitToHeight="0" orientation="portrait" horizontalDpi="300" verticalDpi="300"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pageSetUpPr autoPageBreaks="0" fitToPage="1"/>
  </sheetPr>
  <dimension ref="A1:H15"/>
  <sheetViews>
    <sheetView showGridLines="0" zoomScale="80" zoomScaleNormal="80" workbookViewId="0"/>
  </sheetViews>
  <sheetFormatPr baseColWidth="10" defaultColWidth="11.42578125" defaultRowHeight="15" x14ac:dyDescent="0.25"/>
  <cols>
    <col min="1" max="1" width="11.5703125" style="30" customWidth="1"/>
    <col min="2" max="2" width="67.42578125" style="3" customWidth="1"/>
    <col min="3" max="4" width="21.28515625" style="3" customWidth="1"/>
    <col min="5" max="5" width="43" style="3" customWidth="1"/>
    <col min="6" max="6" width="13" style="3" customWidth="1"/>
    <col min="7" max="7" width="57.5703125" style="3" customWidth="1"/>
    <col min="8" max="8" width="21.28515625" style="3" customWidth="1"/>
    <col min="9" max="16384" width="11.42578125" style="3"/>
  </cols>
  <sheetData>
    <row r="1" spans="1:8" ht="15.75" thickBot="1" x14ac:dyDescent="0.3">
      <c r="A1" s="123"/>
    </row>
    <row r="2" spans="1:8" ht="44.1" customHeight="1" thickBot="1" x14ac:dyDescent="0.3">
      <c r="A2" s="2" t="s">
        <v>90</v>
      </c>
      <c r="B2" s="172" t="s">
        <v>91</v>
      </c>
      <c r="C2" s="173"/>
      <c r="D2" s="173"/>
      <c r="E2" s="173"/>
      <c r="F2" s="173"/>
      <c r="G2" s="174"/>
    </row>
    <row r="3" spans="1:8" ht="44.1" customHeight="1" x14ac:dyDescent="0.25">
      <c r="A3" s="175" t="s">
        <v>2</v>
      </c>
      <c r="B3" s="176"/>
      <c r="C3" s="176"/>
      <c r="D3" s="177"/>
      <c r="E3" s="175" t="s">
        <v>3</v>
      </c>
      <c r="F3" s="177"/>
      <c r="G3" s="4" t="s">
        <v>4</v>
      </c>
    </row>
    <row r="4" spans="1:8" ht="192" customHeight="1" x14ac:dyDescent="0.25">
      <c r="A4" s="178" t="s">
        <v>159</v>
      </c>
      <c r="B4" s="178"/>
      <c r="C4" s="178"/>
      <c r="D4" s="178"/>
      <c r="E4" s="178" t="s">
        <v>133</v>
      </c>
      <c r="F4" s="178"/>
      <c r="G4" s="117" t="s">
        <v>160</v>
      </c>
    </row>
    <row r="5" spans="1:8" ht="44.1" customHeight="1" x14ac:dyDescent="0.25">
      <c r="A5" s="6" t="s">
        <v>8</v>
      </c>
      <c r="B5" s="6" t="s">
        <v>9</v>
      </c>
      <c r="C5" s="6" t="s">
        <v>10</v>
      </c>
      <c r="D5" s="6" t="s">
        <v>11</v>
      </c>
      <c r="E5" s="170" t="s">
        <v>3</v>
      </c>
      <c r="F5" s="171"/>
      <c r="G5" s="6" t="s">
        <v>4</v>
      </c>
    </row>
    <row r="6" spans="1:8" ht="269.25" customHeight="1" x14ac:dyDescent="0.25">
      <c r="A6" s="7" t="s">
        <v>161</v>
      </c>
      <c r="B6" s="8" t="s">
        <v>162</v>
      </c>
      <c r="C6" s="73" t="s">
        <v>14</v>
      </c>
      <c r="D6" s="60" t="str">
        <f>IF(C6="Ja",2,IF(C6="Teilweise",1,IF(C6="Nein",0,IF(C6="Nicht zutreffend",2,IF(C6="Auswahl","")))))</f>
        <v/>
      </c>
      <c r="E6" s="162" t="s">
        <v>163</v>
      </c>
      <c r="F6" s="163"/>
      <c r="G6" s="11"/>
      <c r="H6" s="10"/>
    </row>
    <row r="7" spans="1:8" ht="270" customHeight="1" x14ac:dyDescent="0.25">
      <c r="A7" s="7" t="s">
        <v>164</v>
      </c>
      <c r="B7" s="8" t="s">
        <v>165</v>
      </c>
      <c r="C7" s="73" t="s">
        <v>14</v>
      </c>
      <c r="D7" s="9" t="str">
        <f>IF(C7="Ja",2,IF(C7="Teilweise",1,IF(C7="Nein",0,IF(C7="Nicht zutreffend","2",IF(C7="Auswahl","")))))</f>
        <v/>
      </c>
      <c r="E7" s="162" t="s">
        <v>166</v>
      </c>
      <c r="F7" s="163"/>
      <c r="G7" s="11"/>
      <c r="H7" s="10"/>
    </row>
    <row r="8" spans="1:8" ht="186" customHeight="1" x14ac:dyDescent="0.25">
      <c r="A8" s="7" t="s">
        <v>167</v>
      </c>
      <c r="B8" s="8" t="s">
        <v>168</v>
      </c>
      <c r="C8" s="115" t="s">
        <v>14</v>
      </c>
      <c r="D8" s="60" t="str">
        <f>IF(C8="0",2,IF(C8="1",2,IF(C8="2",2,IF(C8="3",1,IF(C8="4",1,IF(C8="5",0,IF(C8="6",0,IF(C8="7",0,IF(C8="8",0,IF(C8="9",0,IF(C8="10",0,IF(C8="Nicht zutreffend",2,IF(C8="Auswahl","")))))))))))))</f>
        <v/>
      </c>
      <c r="E8" s="162" t="s">
        <v>169</v>
      </c>
      <c r="F8" s="163"/>
      <c r="G8" s="11"/>
      <c r="H8" s="10"/>
    </row>
    <row r="9" spans="1:8" ht="111.75" customHeight="1" x14ac:dyDescent="0.25">
      <c r="A9" s="7" t="s">
        <v>170</v>
      </c>
      <c r="B9" s="8" t="s">
        <v>171</v>
      </c>
      <c r="C9" s="73" t="s">
        <v>14</v>
      </c>
      <c r="D9" s="9" t="str">
        <f>IF(C9="Ja",2,IF(C9="Teilweise",1,IF(C9="Nein",0,IF(C9="Nicht zutreffend","2",IF(C9="Auswahl","")))))</f>
        <v/>
      </c>
      <c r="E9" s="162" t="s">
        <v>172</v>
      </c>
      <c r="F9" s="163"/>
      <c r="G9" s="11"/>
      <c r="H9" s="10"/>
    </row>
    <row r="10" spans="1:8" ht="265.5" customHeight="1" x14ac:dyDescent="0.25">
      <c r="A10" s="7" t="s">
        <v>173</v>
      </c>
      <c r="B10" s="8" t="s">
        <v>174</v>
      </c>
      <c r="C10" s="73" t="s">
        <v>14</v>
      </c>
      <c r="D10" s="9" t="str">
        <f>IF(C10="Ja",2,IF(C10="Teilweise",1,IF(C10="Nein",0,IF(C10="Nicht zutreffend","2",IF(C10="Auswahl","")))))</f>
        <v/>
      </c>
      <c r="E10" s="162" t="s">
        <v>175</v>
      </c>
      <c r="F10" s="163"/>
      <c r="G10" s="117" t="s">
        <v>176</v>
      </c>
      <c r="H10" s="10"/>
    </row>
    <row r="11" spans="1:8" ht="68.25" customHeight="1" x14ac:dyDescent="0.25">
      <c r="A11" s="7" t="s">
        <v>177</v>
      </c>
      <c r="B11" s="8" t="s">
        <v>178</v>
      </c>
      <c r="C11" s="73" t="s">
        <v>14</v>
      </c>
      <c r="D11" s="9" t="str">
        <f>IF(C11="Ja",2,IF(C11="Teilweise",1,IF(C11="Nein",0,IF(C11="Nicht zutreffend","2",IF(C11="Auswahl","")))))</f>
        <v/>
      </c>
      <c r="E11" s="162" t="s">
        <v>179</v>
      </c>
      <c r="F11" s="163"/>
      <c r="G11" s="5"/>
      <c r="H11" s="10"/>
    </row>
    <row r="12" spans="1:8" ht="210.75" customHeight="1" x14ac:dyDescent="0.25">
      <c r="A12" s="7" t="s">
        <v>180</v>
      </c>
      <c r="B12" s="8" t="s">
        <v>181</v>
      </c>
      <c r="C12" s="73" t="s">
        <v>14</v>
      </c>
      <c r="D12" s="9" t="str">
        <f>IF(C12="Ja",2,IF(C12="Teilweise",1,IF(C12="Nein",0,IF(C12="Nicht zutreffend","2",IF(C12="Auswahl","")))))</f>
        <v/>
      </c>
      <c r="E12" s="162" t="s">
        <v>182</v>
      </c>
      <c r="F12" s="163"/>
      <c r="G12" s="117" t="s">
        <v>183</v>
      </c>
      <c r="H12" s="10"/>
    </row>
    <row r="13" spans="1:8" ht="24.95" customHeight="1" x14ac:dyDescent="0.25">
      <c r="A13" s="164" t="s">
        <v>41</v>
      </c>
      <c r="B13" s="165"/>
      <c r="C13" s="165"/>
      <c r="D13" s="16">
        <f>SUM(D6:D12)</f>
        <v>0</v>
      </c>
      <c r="E13" s="17"/>
      <c r="F13" s="17"/>
      <c r="G13" s="18"/>
    </row>
    <row r="14" spans="1:8" ht="24.95" customHeight="1" x14ac:dyDescent="0.25">
      <c r="A14" s="166" t="s">
        <v>42</v>
      </c>
      <c r="B14" s="167"/>
      <c r="C14" s="167"/>
      <c r="D14" s="19">
        <f>7*2</f>
        <v>14</v>
      </c>
      <c r="E14" s="20"/>
      <c r="F14" s="20"/>
      <c r="G14" s="21"/>
    </row>
    <row r="15" spans="1:8" ht="24.95" customHeight="1" x14ac:dyDescent="0.25">
      <c r="A15" s="168" t="s">
        <v>43</v>
      </c>
      <c r="B15" s="169"/>
      <c r="C15" s="169"/>
      <c r="D15" s="22">
        <f>D13/D14</f>
        <v>0</v>
      </c>
      <c r="E15" s="23"/>
      <c r="F15" s="23"/>
      <c r="G15" s="24"/>
    </row>
  </sheetData>
  <sheetProtection password="91C6" sheet="1" objects="1" scenarios="1" selectLockedCells="1"/>
  <mergeCells count="16">
    <mergeCell ref="E5:F5"/>
    <mergeCell ref="B2:G2"/>
    <mergeCell ref="A3:D3"/>
    <mergeCell ref="E3:F3"/>
    <mergeCell ref="A4:D4"/>
    <mergeCell ref="E4:F4"/>
    <mergeCell ref="E12:F12"/>
    <mergeCell ref="A13:C13"/>
    <mergeCell ref="A14:C14"/>
    <mergeCell ref="A15:C15"/>
    <mergeCell ref="E6:F6"/>
    <mergeCell ref="E7:F7"/>
    <mergeCell ref="E8:F8"/>
    <mergeCell ref="E9:F9"/>
    <mergeCell ref="E10:F10"/>
    <mergeCell ref="E11:F11"/>
  </mergeCells>
  <conditionalFormatting sqref="C6">
    <cfRule type="cellIs" dxfId="106" priority="44" operator="equal">
      <formula>"Teilweise"</formula>
    </cfRule>
  </conditionalFormatting>
  <conditionalFormatting sqref="C6">
    <cfRule type="cellIs" dxfId="105" priority="45" stopIfTrue="1" operator="equal">
      <formula>"Nicht zutreffend"</formula>
    </cfRule>
    <cfRule type="cellIs" dxfId="104" priority="46" stopIfTrue="1" operator="equal">
      <formula>"Unvollständig"</formula>
    </cfRule>
    <cfRule type="cellIs" dxfId="103" priority="47" stopIfTrue="1" operator="equal">
      <formula>"Nein"</formula>
    </cfRule>
    <cfRule type="cellIs" dxfId="102" priority="48" stopIfTrue="1" operator="equal">
      <formula>"Ja"</formula>
    </cfRule>
    <cfRule type="cellIs" dxfId="101" priority="49" stopIfTrue="1" operator="equal">
      <formula>"Auswahl"</formula>
    </cfRule>
  </conditionalFormatting>
  <conditionalFormatting sqref="C10">
    <cfRule type="cellIs" dxfId="100" priority="33" stopIfTrue="1" operator="equal">
      <formula>"Nicht zutreffend"</formula>
    </cfRule>
    <cfRule type="cellIs" dxfId="99" priority="34" stopIfTrue="1" operator="equal">
      <formula>"Unvollständig"</formula>
    </cfRule>
    <cfRule type="cellIs" dxfId="98" priority="35" stopIfTrue="1" operator="equal">
      <formula>"Nein"</formula>
    </cfRule>
    <cfRule type="cellIs" dxfId="97" priority="36" stopIfTrue="1" operator="equal">
      <formula>"Ja"</formula>
    </cfRule>
    <cfRule type="cellIs" dxfId="96" priority="37" stopIfTrue="1" operator="equal">
      <formula>"Auswahl"</formula>
    </cfRule>
  </conditionalFormatting>
  <conditionalFormatting sqref="C12">
    <cfRule type="cellIs" dxfId="95" priority="27" stopIfTrue="1" operator="equal">
      <formula>"Nicht zutreffend"</formula>
    </cfRule>
    <cfRule type="cellIs" dxfId="94" priority="28" stopIfTrue="1" operator="equal">
      <formula>"Unvollständig"</formula>
    </cfRule>
    <cfRule type="cellIs" dxfId="93" priority="29" stopIfTrue="1" operator="equal">
      <formula>"Nein"</formula>
    </cfRule>
    <cfRule type="cellIs" dxfId="92" priority="30" stopIfTrue="1" operator="equal">
      <formula>"Ja"</formula>
    </cfRule>
    <cfRule type="cellIs" dxfId="91" priority="31" stopIfTrue="1" operator="equal">
      <formula>"Auswahl"</formula>
    </cfRule>
  </conditionalFormatting>
  <conditionalFormatting sqref="C10">
    <cfRule type="cellIs" dxfId="90" priority="32" operator="equal">
      <formula>"Teilweise"</formula>
    </cfRule>
  </conditionalFormatting>
  <conditionalFormatting sqref="C7">
    <cfRule type="cellIs" dxfId="89" priority="39" stopIfTrue="1" operator="equal">
      <formula>"Nicht zutreffend"</formula>
    </cfRule>
    <cfRule type="cellIs" dxfId="88" priority="40" stopIfTrue="1" operator="equal">
      <formula>"Unvollständig"</formula>
    </cfRule>
    <cfRule type="cellIs" dxfId="87" priority="41" stopIfTrue="1" operator="equal">
      <formula>"Nein"</formula>
    </cfRule>
    <cfRule type="cellIs" dxfId="86" priority="42" stopIfTrue="1" operator="equal">
      <formula>"Ja"</formula>
    </cfRule>
    <cfRule type="cellIs" dxfId="85" priority="43" stopIfTrue="1" operator="equal">
      <formula>"Auswahl"</formula>
    </cfRule>
  </conditionalFormatting>
  <conditionalFormatting sqref="C7">
    <cfRule type="cellIs" dxfId="84" priority="38" operator="equal">
      <formula>"Teilweise"</formula>
    </cfRule>
  </conditionalFormatting>
  <conditionalFormatting sqref="C12">
    <cfRule type="cellIs" dxfId="83" priority="26" operator="equal">
      <formula>"Teilweise"</formula>
    </cfRule>
  </conditionalFormatting>
  <conditionalFormatting sqref="C9">
    <cfRule type="cellIs" dxfId="82" priority="21" stopIfTrue="1" operator="equal">
      <formula>"Nicht zutreffend"</formula>
    </cfRule>
    <cfRule type="cellIs" dxfId="81" priority="22" stopIfTrue="1" operator="equal">
      <formula>"Unvollständig"</formula>
    </cfRule>
    <cfRule type="cellIs" dxfId="80" priority="23" stopIfTrue="1" operator="equal">
      <formula>"Nein"</formula>
    </cfRule>
    <cfRule type="cellIs" dxfId="79" priority="24" stopIfTrue="1" operator="equal">
      <formula>"Ja"</formula>
    </cfRule>
    <cfRule type="cellIs" dxfId="78" priority="25" stopIfTrue="1" operator="equal">
      <formula>"Auswahl"</formula>
    </cfRule>
  </conditionalFormatting>
  <conditionalFormatting sqref="C9">
    <cfRule type="cellIs" dxfId="77" priority="20" operator="equal">
      <formula>"Teilweise"</formula>
    </cfRule>
  </conditionalFormatting>
  <conditionalFormatting sqref="C8">
    <cfRule type="containsText" dxfId="76" priority="1" operator="containsText" text="Nicht zutreffend">
      <formula>NOT(ISERROR(SEARCH("Nicht zutreffend",C8)))</formula>
    </cfRule>
    <cfRule type="cellIs" dxfId="75" priority="8" operator="equal">
      <formula>"0"</formula>
    </cfRule>
    <cfRule type="cellIs" dxfId="74" priority="9" operator="equal">
      <formula>"10"</formula>
    </cfRule>
    <cfRule type="cellIs" dxfId="73" priority="10" operator="equal">
      <formula>"9"</formula>
    </cfRule>
    <cfRule type="cellIs" dxfId="72" priority="11" operator="equal">
      <formula>"8"</formula>
    </cfRule>
    <cfRule type="cellIs" dxfId="71" priority="12" operator="equal">
      <formula>"7"</formula>
    </cfRule>
    <cfRule type="cellIs" dxfId="70" priority="13" operator="equal">
      <formula>"6"</formula>
    </cfRule>
    <cfRule type="cellIs" dxfId="69" priority="14" operator="equal">
      <formula>"5"</formula>
    </cfRule>
    <cfRule type="cellIs" dxfId="68" priority="15" stopIfTrue="1" operator="equal">
      <formula>"4"</formula>
    </cfRule>
    <cfRule type="cellIs" dxfId="67" priority="16" stopIfTrue="1" operator="equal">
      <formula>"3"</formula>
    </cfRule>
    <cfRule type="cellIs" dxfId="66" priority="17" stopIfTrue="1" operator="equal">
      <formula>"2"</formula>
    </cfRule>
    <cfRule type="cellIs" dxfId="65" priority="18" stopIfTrue="1" operator="equal">
      <formula>"1"</formula>
    </cfRule>
  </conditionalFormatting>
  <conditionalFormatting sqref="C8">
    <cfRule type="cellIs" dxfId="64" priority="19" stopIfTrue="1" operator="equal">
      <formula>"Auswahl"</formula>
    </cfRule>
  </conditionalFormatting>
  <conditionalFormatting sqref="C11">
    <cfRule type="cellIs" dxfId="63" priority="3" stopIfTrue="1" operator="equal">
      <formula>"Nicht zutreffend"</formula>
    </cfRule>
    <cfRule type="cellIs" dxfId="62" priority="4" stopIfTrue="1" operator="equal">
      <formula>"Unvollständig"</formula>
    </cfRule>
    <cfRule type="cellIs" dxfId="61" priority="5" stopIfTrue="1" operator="equal">
      <formula>"Nein"</formula>
    </cfRule>
    <cfRule type="cellIs" dxfId="60" priority="6" stopIfTrue="1" operator="equal">
      <formula>"Ja"</formula>
    </cfRule>
    <cfRule type="cellIs" dxfId="59" priority="7" stopIfTrue="1" operator="equal">
      <formula>"Auswahl"</formula>
    </cfRule>
  </conditionalFormatting>
  <conditionalFormatting sqref="C11">
    <cfRule type="cellIs" dxfId="58" priority="2" operator="equal">
      <formula>"Teilweise"</formula>
    </cfRule>
  </conditionalFormatting>
  <dataValidations count="3">
    <dataValidation type="list" allowBlank="1" showInputMessage="1" sqref="C8" xr:uid="{00000000-0002-0000-0600-000000000000}">
      <formula1>"Auswahl,10,9,8,7,6,5,4,3,2,1,0,Nicht zutreffend"</formula1>
    </dataValidation>
    <dataValidation type="list" allowBlank="1" showInputMessage="1" sqref="C6" xr:uid="{00000000-0002-0000-0600-000001000000}">
      <formula1>"Auswahl,Ja,Nein,Nicht zutreffend"</formula1>
    </dataValidation>
    <dataValidation type="list" allowBlank="1" showInputMessage="1" sqref="C7 C9:C12" xr:uid="{00000000-0002-0000-0600-000002000000}">
      <formula1>"Auswahl,Ja,Nein,Teilweise,Nicht zutreffend"</formula1>
    </dataValidation>
  </dataValidations>
  <hyperlinks>
    <hyperlink ref="G12" r:id="rId1" display="https://de.cloud.fabasoft.com/folio/public/2bvchdn6311e02ah6v7ltq8bej" xr:uid="{00000000-0004-0000-0600-000000000000}"/>
    <hyperlink ref="G10" r:id="rId2" location="Kassenpr%C3%Bcfung" display="https://www2.elkb.de/intranet/node/14464#Kassenpr%C3%Bcfung" xr:uid="{00000000-0004-0000-0600-000001000000}"/>
    <hyperlink ref="G4" r:id="rId3" display="https://de.cloud.fabasoft.com/folio/public/26j6s2gi0phjx0uyovhz1cq7q3" xr:uid="{00000000-0004-0000-0600-000002000000}"/>
  </hyperlinks>
  <pageMargins left="0.7" right="0.7" top="0.78740157499999996" bottom="0.78740157499999996" header="0.3" footer="0.3"/>
  <pageSetup paperSize="9" scale="38" fitToHeight="0" orientation="portrait" horizontalDpi="300" verticalDpi="300"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pageSetUpPr autoPageBreaks="0" fitToPage="1"/>
  </sheetPr>
  <dimension ref="A1:H12"/>
  <sheetViews>
    <sheetView showGridLines="0" zoomScale="80" zoomScaleNormal="80" workbookViewId="0"/>
  </sheetViews>
  <sheetFormatPr baseColWidth="10" defaultColWidth="11.42578125" defaultRowHeight="15" x14ac:dyDescent="0.25"/>
  <cols>
    <col min="1" max="1" width="11.5703125" style="30" customWidth="1"/>
    <col min="2" max="2" width="67.42578125" style="3" customWidth="1"/>
    <col min="3" max="4" width="21.28515625" style="3" customWidth="1"/>
    <col min="5" max="5" width="43" style="3" customWidth="1"/>
    <col min="6" max="6" width="13" style="3" customWidth="1"/>
    <col min="7" max="7" width="57.5703125" style="3" customWidth="1"/>
    <col min="8" max="8" width="21.28515625" style="3" customWidth="1"/>
    <col min="9" max="16384" width="11.42578125" style="3"/>
  </cols>
  <sheetData>
    <row r="1" spans="1:8" ht="15.75" thickBot="1" x14ac:dyDescent="0.3">
      <c r="A1" s="123"/>
    </row>
    <row r="2" spans="1:8" ht="44.1" customHeight="1" thickBot="1" x14ac:dyDescent="0.3">
      <c r="A2" s="2" t="s">
        <v>92</v>
      </c>
      <c r="B2" s="172" t="s">
        <v>93</v>
      </c>
      <c r="C2" s="173"/>
      <c r="D2" s="173"/>
      <c r="E2" s="173"/>
      <c r="F2" s="173"/>
      <c r="G2" s="174"/>
    </row>
    <row r="3" spans="1:8" ht="44.1" customHeight="1" x14ac:dyDescent="0.25">
      <c r="A3" s="175" t="s">
        <v>2</v>
      </c>
      <c r="B3" s="176"/>
      <c r="C3" s="176"/>
      <c r="D3" s="177"/>
      <c r="E3" s="175" t="s">
        <v>3</v>
      </c>
      <c r="F3" s="177"/>
      <c r="G3" s="4" t="s">
        <v>4</v>
      </c>
    </row>
    <row r="4" spans="1:8" ht="152.25" customHeight="1" x14ac:dyDescent="0.25">
      <c r="A4" s="178" t="s">
        <v>145</v>
      </c>
      <c r="B4" s="178"/>
      <c r="C4" s="178"/>
      <c r="D4" s="178"/>
      <c r="E4" s="178" t="s">
        <v>133</v>
      </c>
      <c r="F4" s="178"/>
      <c r="G4" s="117" t="s">
        <v>146</v>
      </c>
    </row>
    <row r="5" spans="1:8" ht="44.1" customHeight="1" x14ac:dyDescent="0.25">
      <c r="A5" s="6" t="s">
        <v>8</v>
      </c>
      <c r="B5" s="6" t="s">
        <v>9</v>
      </c>
      <c r="C5" s="6" t="s">
        <v>10</v>
      </c>
      <c r="D5" s="6" t="s">
        <v>11</v>
      </c>
      <c r="E5" s="170" t="s">
        <v>3</v>
      </c>
      <c r="F5" s="171"/>
      <c r="G5" s="6" t="s">
        <v>4</v>
      </c>
    </row>
    <row r="6" spans="1:8" ht="139.5" customHeight="1" x14ac:dyDescent="0.25">
      <c r="A6" s="7" t="s">
        <v>147</v>
      </c>
      <c r="B6" s="8" t="s">
        <v>206</v>
      </c>
      <c r="C6" s="73" t="s">
        <v>14</v>
      </c>
      <c r="D6" s="60" t="str">
        <f>IF(C6="Ja",2,IF(C6="Teilweise",1,IF(C6="Nein",0,IF(C6="Nicht zutreffend",2,IF(C6="Auswahl","")))))</f>
        <v/>
      </c>
      <c r="E6" s="162" t="s">
        <v>148</v>
      </c>
      <c r="F6" s="163"/>
      <c r="G6" s="117" t="s">
        <v>149</v>
      </c>
      <c r="H6" s="10"/>
    </row>
    <row r="7" spans="1:8" ht="333.75" customHeight="1" x14ac:dyDescent="0.25">
      <c r="A7" s="7" t="s">
        <v>150</v>
      </c>
      <c r="B7" s="8" t="s">
        <v>151</v>
      </c>
      <c r="C7" s="73" t="s">
        <v>14</v>
      </c>
      <c r="D7" s="9" t="str">
        <f>IF(C7="Ja",2,IF(C7="Teilweise",1,IF(C7="Nein",0,IF(C7="Nicht zutreffend","2",IF(C7="Auswahl","")))))</f>
        <v/>
      </c>
      <c r="E7" s="162" t="s">
        <v>152</v>
      </c>
      <c r="F7" s="163"/>
      <c r="G7" s="5"/>
      <c r="H7" s="10"/>
    </row>
    <row r="8" spans="1:8" ht="318.75" customHeight="1" x14ac:dyDescent="0.25">
      <c r="A8" s="7" t="s">
        <v>153</v>
      </c>
      <c r="B8" s="8" t="s">
        <v>154</v>
      </c>
      <c r="C8" s="73" t="s">
        <v>14</v>
      </c>
      <c r="D8" s="60" t="str">
        <f>IF(C8="Ja",2,IF(C8="Teilweise",1,IF(C8="Nein",0,IF(C8="Nicht zutreffend",2,IF(C8="Auswahl","")))))</f>
        <v/>
      </c>
      <c r="E8" s="162" t="s">
        <v>155</v>
      </c>
      <c r="F8" s="163"/>
      <c r="G8" s="11"/>
      <c r="H8" s="65"/>
    </row>
    <row r="9" spans="1:8" ht="357.75" customHeight="1" x14ac:dyDescent="0.25">
      <c r="A9" s="7" t="s">
        <v>156</v>
      </c>
      <c r="B9" s="8" t="s">
        <v>157</v>
      </c>
      <c r="C9" s="73" t="s">
        <v>14</v>
      </c>
      <c r="D9" s="9" t="str">
        <f>IF(C9="Ja",2,IF(C9="Teilweise",1,IF(C9="Nein",0,IF(C9="Nicht zutreffend","2",IF(C9="Auswahl","")))))</f>
        <v/>
      </c>
      <c r="E9" s="162" t="s">
        <v>158</v>
      </c>
      <c r="F9" s="163"/>
      <c r="G9" s="66"/>
      <c r="H9" s="10"/>
    </row>
    <row r="10" spans="1:8" ht="24.95" customHeight="1" x14ac:dyDescent="0.25">
      <c r="A10" s="164" t="s">
        <v>41</v>
      </c>
      <c r="B10" s="165"/>
      <c r="C10" s="165"/>
      <c r="D10" s="16">
        <f>SUM(D6:D9)</f>
        <v>0</v>
      </c>
      <c r="E10" s="17"/>
      <c r="F10" s="17"/>
      <c r="G10" s="18"/>
    </row>
    <row r="11" spans="1:8" ht="24.95" customHeight="1" x14ac:dyDescent="0.25">
      <c r="A11" s="166" t="s">
        <v>42</v>
      </c>
      <c r="B11" s="167"/>
      <c r="C11" s="167"/>
      <c r="D11" s="19">
        <f>4*2</f>
        <v>8</v>
      </c>
      <c r="E11" s="20"/>
      <c r="F11" s="20"/>
      <c r="G11" s="21"/>
    </row>
    <row r="12" spans="1:8" ht="24.95" customHeight="1" x14ac:dyDescent="0.25">
      <c r="A12" s="168" t="s">
        <v>43</v>
      </c>
      <c r="B12" s="169"/>
      <c r="C12" s="169"/>
      <c r="D12" s="22">
        <f>D10/D11</f>
        <v>0</v>
      </c>
      <c r="E12" s="23"/>
      <c r="F12" s="23"/>
      <c r="G12" s="24"/>
    </row>
  </sheetData>
  <sheetProtection password="91C6" sheet="1" objects="1" scenarios="1" selectLockedCells="1"/>
  <mergeCells count="13">
    <mergeCell ref="E5:F5"/>
    <mergeCell ref="B2:G2"/>
    <mergeCell ref="A3:D3"/>
    <mergeCell ref="E3:F3"/>
    <mergeCell ref="A4:D4"/>
    <mergeCell ref="E4:F4"/>
    <mergeCell ref="A12:C12"/>
    <mergeCell ref="E6:F6"/>
    <mergeCell ref="E7:F7"/>
    <mergeCell ref="E8:F8"/>
    <mergeCell ref="E9:F9"/>
    <mergeCell ref="A10:C10"/>
    <mergeCell ref="A11:C11"/>
  </mergeCells>
  <conditionalFormatting sqref="C7">
    <cfRule type="cellIs" dxfId="57" priority="14" stopIfTrue="1" operator="equal">
      <formula>"Nicht zutreffend"</formula>
    </cfRule>
    <cfRule type="cellIs" dxfId="56" priority="15" stopIfTrue="1" operator="equal">
      <formula>"Unvollständig"</formula>
    </cfRule>
    <cfRule type="cellIs" dxfId="55" priority="16" stopIfTrue="1" operator="equal">
      <formula>"Nein"</formula>
    </cfRule>
    <cfRule type="cellIs" dxfId="54" priority="17" stopIfTrue="1" operator="equal">
      <formula>"Ja"</formula>
    </cfRule>
    <cfRule type="cellIs" dxfId="53" priority="18" stopIfTrue="1" operator="equal">
      <formula>"Auswahl"</formula>
    </cfRule>
  </conditionalFormatting>
  <conditionalFormatting sqref="C7">
    <cfRule type="cellIs" dxfId="52" priority="13" operator="equal">
      <formula>"Teilweise"</formula>
    </cfRule>
  </conditionalFormatting>
  <conditionalFormatting sqref="C8">
    <cfRule type="cellIs" dxfId="51" priority="8" stopIfTrue="1" operator="equal">
      <formula>"Nicht zutreffend"</formula>
    </cfRule>
    <cfRule type="cellIs" dxfId="50" priority="9" stopIfTrue="1" operator="equal">
      <formula>"Unvollständig"</formula>
    </cfRule>
    <cfRule type="cellIs" dxfId="49" priority="10" stopIfTrue="1" operator="equal">
      <formula>"Nein"</formula>
    </cfRule>
    <cfRule type="cellIs" dxfId="48" priority="11" stopIfTrue="1" operator="equal">
      <formula>"Ja"</formula>
    </cfRule>
    <cfRule type="cellIs" dxfId="47" priority="12" stopIfTrue="1" operator="equal">
      <formula>"Auswahl"</formula>
    </cfRule>
  </conditionalFormatting>
  <conditionalFormatting sqref="C8">
    <cfRule type="cellIs" dxfId="46" priority="7" operator="equal">
      <formula>"Teilweise"</formula>
    </cfRule>
  </conditionalFormatting>
  <conditionalFormatting sqref="C6">
    <cfRule type="cellIs" dxfId="45" priority="20" stopIfTrue="1" operator="equal">
      <formula>"Nicht zutreffend"</formula>
    </cfRule>
    <cfRule type="cellIs" dxfId="44" priority="21" stopIfTrue="1" operator="equal">
      <formula>"Unvollständig"</formula>
    </cfRule>
    <cfRule type="cellIs" dxfId="43" priority="22" stopIfTrue="1" operator="equal">
      <formula>"Nein"</formula>
    </cfRule>
    <cfRule type="cellIs" dxfId="42" priority="23" stopIfTrue="1" operator="equal">
      <formula>"Ja"</formula>
    </cfRule>
    <cfRule type="cellIs" dxfId="41" priority="24" stopIfTrue="1" operator="equal">
      <formula>"Auswahl"</formula>
    </cfRule>
  </conditionalFormatting>
  <conditionalFormatting sqref="C6">
    <cfRule type="cellIs" dxfId="40" priority="19" operator="equal">
      <formula>"Teilweise"</formula>
    </cfRule>
  </conditionalFormatting>
  <conditionalFormatting sqref="C9">
    <cfRule type="cellIs" dxfId="39" priority="2" stopIfTrue="1" operator="equal">
      <formula>"Nicht zutreffend"</formula>
    </cfRule>
    <cfRule type="cellIs" dxfId="38" priority="3" stopIfTrue="1" operator="equal">
      <formula>"Unvollständig"</formula>
    </cfRule>
    <cfRule type="cellIs" dxfId="37" priority="4" stopIfTrue="1" operator="equal">
      <formula>"Nein"</formula>
    </cfRule>
    <cfRule type="cellIs" dxfId="36" priority="5" stopIfTrue="1" operator="equal">
      <formula>"Ja"</formula>
    </cfRule>
    <cfRule type="cellIs" dxfId="35" priority="6" stopIfTrue="1" operator="equal">
      <formula>"Auswahl"</formula>
    </cfRule>
  </conditionalFormatting>
  <conditionalFormatting sqref="C9">
    <cfRule type="cellIs" dxfId="34" priority="1" operator="equal">
      <formula>"Teilweise"</formula>
    </cfRule>
  </conditionalFormatting>
  <dataValidations count="2">
    <dataValidation type="list" allowBlank="1" showInputMessage="1" sqref="C6 C8" xr:uid="{00000000-0002-0000-0700-000000000000}">
      <formula1>"Auswahl,Ja,Nein,Nicht zutreffend"</formula1>
    </dataValidation>
    <dataValidation type="list" allowBlank="1" showInputMessage="1" sqref="C7 C9" xr:uid="{00000000-0002-0000-0700-000001000000}">
      <formula1>"Auswahl,Ja,Nein,Teilweise,Nicht zutreffend"</formula1>
    </dataValidation>
  </dataValidations>
  <hyperlinks>
    <hyperlink ref="G6" r:id="rId1" display="https://www2.elkb.de/intranet/node/25453" xr:uid="{00000000-0004-0000-0700-000000000000}"/>
    <hyperlink ref="G4" r:id="rId2" location="Jahresrechnung" display="https://www2.elkb.de/intranet/node/14464#Jahresrechnung" xr:uid="{00000000-0004-0000-0700-000001000000}"/>
  </hyperlinks>
  <pageMargins left="0.7" right="0.7" top="0.78740157499999996" bottom="0.78740157499999996" header="0.3" footer="0.3"/>
  <pageSetup paperSize="9" scale="38" fitToHeight="0" orientation="portrait" horizontalDpi="300" verticalDpi="300"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pageSetUpPr autoPageBreaks="0" fitToPage="1"/>
  </sheetPr>
  <dimension ref="A1:H13"/>
  <sheetViews>
    <sheetView showGridLines="0" topLeftCell="C1" zoomScale="80" zoomScaleNormal="80" workbookViewId="0">
      <selection activeCell="C6" sqref="C6"/>
    </sheetView>
  </sheetViews>
  <sheetFormatPr baseColWidth="10" defaultColWidth="11.42578125" defaultRowHeight="15" x14ac:dyDescent="0.25"/>
  <cols>
    <col min="1" max="1" width="11.5703125" style="30" customWidth="1"/>
    <col min="2" max="2" width="67.42578125" style="3" customWidth="1"/>
    <col min="3" max="4" width="21.28515625" style="3" customWidth="1"/>
    <col min="5" max="5" width="43" style="3" customWidth="1"/>
    <col min="6" max="6" width="13" style="3" customWidth="1"/>
    <col min="7" max="7" width="57.5703125" style="3" customWidth="1"/>
    <col min="8" max="8" width="21.28515625" style="3" customWidth="1"/>
    <col min="9" max="16384" width="11.42578125" style="3"/>
  </cols>
  <sheetData>
    <row r="1" spans="1:8" ht="15.75" thickBot="1" x14ac:dyDescent="0.3">
      <c r="A1" s="123"/>
    </row>
    <row r="2" spans="1:8" ht="44.1" customHeight="1" thickBot="1" x14ac:dyDescent="0.3">
      <c r="A2" s="2" t="s">
        <v>94</v>
      </c>
      <c r="B2" s="172" t="s">
        <v>95</v>
      </c>
      <c r="C2" s="173"/>
      <c r="D2" s="173"/>
      <c r="E2" s="173"/>
      <c r="F2" s="173"/>
      <c r="G2" s="174"/>
    </row>
    <row r="3" spans="1:8" ht="44.1" customHeight="1" x14ac:dyDescent="0.25">
      <c r="A3" s="175" t="s">
        <v>2</v>
      </c>
      <c r="B3" s="176"/>
      <c r="C3" s="176"/>
      <c r="D3" s="177"/>
      <c r="E3" s="175" t="s">
        <v>3</v>
      </c>
      <c r="F3" s="177"/>
      <c r="G3" s="4" t="s">
        <v>4</v>
      </c>
    </row>
    <row r="4" spans="1:8" ht="140.25" customHeight="1" x14ac:dyDescent="0.25">
      <c r="A4" s="178" t="s">
        <v>217</v>
      </c>
      <c r="B4" s="178"/>
      <c r="C4" s="178"/>
      <c r="D4" s="178"/>
      <c r="E4" s="178" t="s">
        <v>133</v>
      </c>
      <c r="F4" s="178"/>
      <c r="G4" s="5"/>
    </row>
    <row r="5" spans="1:8" ht="44.1" customHeight="1" x14ac:dyDescent="0.25">
      <c r="A5" s="6" t="s">
        <v>8</v>
      </c>
      <c r="B5" s="6" t="s">
        <v>9</v>
      </c>
      <c r="C5" s="6" t="s">
        <v>10</v>
      </c>
      <c r="D5" s="6" t="s">
        <v>11</v>
      </c>
      <c r="E5" s="170" t="s">
        <v>3</v>
      </c>
      <c r="F5" s="171"/>
      <c r="G5" s="6" t="s">
        <v>4</v>
      </c>
    </row>
    <row r="6" spans="1:8" ht="366.75" customHeight="1" x14ac:dyDescent="0.25">
      <c r="A6" s="7" t="s">
        <v>134</v>
      </c>
      <c r="B6" s="8" t="s">
        <v>216</v>
      </c>
      <c r="C6" s="115" t="s">
        <v>14</v>
      </c>
      <c r="D6" s="60" t="str">
        <f>IF(C6="2024",2,IF(C6="2023",2,IF(C6="2022",2,IF(C6="2021",1,IF(C6="2020",1,IF(C6="2019",0,IF(C6="2018",0,IF(C6="2017",0,IF(C6="Nicht zutreffend","2",IF(C6="Auswahl",""))))))))))</f>
        <v/>
      </c>
      <c r="E6" s="162" t="s">
        <v>207</v>
      </c>
      <c r="F6" s="163"/>
      <c r="G6" s="117" t="s">
        <v>135</v>
      </c>
      <c r="H6" s="10"/>
    </row>
    <row r="7" spans="1:8" ht="211.5" customHeight="1" x14ac:dyDescent="0.25">
      <c r="A7" s="7" t="s">
        <v>136</v>
      </c>
      <c r="B7" s="8" t="s">
        <v>138</v>
      </c>
      <c r="C7" s="114" t="s">
        <v>14</v>
      </c>
      <c r="D7" s="9" t="str">
        <f>IF(C7="Geringer als 22.000 EUR",2,IF(C7="Größer als 22.000 EUR",2,IF(C7="Nein",0,IF(C7="Nicht zutreffend",2,IF(C7="Auswahl","")))))</f>
        <v/>
      </c>
      <c r="E7" s="162" t="s">
        <v>139</v>
      </c>
      <c r="F7" s="163"/>
      <c r="G7" s="5"/>
      <c r="H7" s="10"/>
    </row>
    <row r="8" spans="1:8" ht="194.25" customHeight="1" x14ac:dyDescent="0.25">
      <c r="A8" s="7" t="s">
        <v>137</v>
      </c>
      <c r="B8" s="8" t="s">
        <v>141</v>
      </c>
      <c r="C8" s="73" t="s">
        <v>14</v>
      </c>
      <c r="D8" s="9" t="str">
        <f>IF(C8="Ja",2,IF(C8="Teilweise",1,IF(C8="Nein",0,IF(C8="Nicht zutreffend","2",IF(C8="Auswahl","")))))</f>
        <v/>
      </c>
      <c r="E8" s="162" t="s">
        <v>142</v>
      </c>
      <c r="F8" s="163"/>
      <c r="G8" s="11"/>
      <c r="H8" s="10"/>
    </row>
    <row r="9" spans="1:8" ht="171" customHeight="1" x14ac:dyDescent="0.25">
      <c r="A9" s="7" t="s">
        <v>140</v>
      </c>
      <c r="B9" s="8" t="s">
        <v>223</v>
      </c>
      <c r="C9" s="73" t="s">
        <v>14</v>
      </c>
      <c r="D9" s="9" t="str">
        <f>IF(C9="Ja",2,IF(C9="Teilweise",1,IF(C9="Nein",0,IF(C9="Nicht zutreffend","2",IF(C9="Auswahl","")))))</f>
        <v/>
      </c>
      <c r="E9" s="162" t="s">
        <v>224</v>
      </c>
      <c r="F9" s="163"/>
      <c r="G9" s="63"/>
      <c r="H9" s="64"/>
    </row>
    <row r="10" spans="1:8" ht="171" customHeight="1" x14ac:dyDescent="0.25">
      <c r="A10" s="7" t="s">
        <v>218</v>
      </c>
      <c r="B10" s="8" t="s">
        <v>143</v>
      </c>
      <c r="C10" s="73" t="s">
        <v>14</v>
      </c>
      <c r="D10" s="9" t="str">
        <f>IF(C10="Ja",2,IF(C10="Teilweise",1,IF(C10="Nein",0,IF(C10="Nicht zutreffend","2",IF(C10="Auswahl","")))))</f>
        <v/>
      </c>
      <c r="E10" s="162" t="s">
        <v>144</v>
      </c>
      <c r="F10" s="163"/>
      <c r="G10" s="117" t="s">
        <v>226</v>
      </c>
      <c r="H10" s="64"/>
    </row>
    <row r="11" spans="1:8" ht="24.95" customHeight="1" x14ac:dyDescent="0.25">
      <c r="A11" s="164" t="s">
        <v>41</v>
      </c>
      <c r="B11" s="165"/>
      <c r="C11" s="165"/>
      <c r="D11" s="16">
        <f>SUM(D6:D10)</f>
        <v>0</v>
      </c>
      <c r="E11" s="17"/>
      <c r="F11" s="17"/>
      <c r="G11" s="18"/>
    </row>
    <row r="12" spans="1:8" ht="24.95" customHeight="1" x14ac:dyDescent="0.25">
      <c r="A12" s="166" t="s">
        <v>42</v>
      </c>
      <c r="B12" s="167"/>
      <c r="C12" s="167"/>
      <c r="D12" s="19">
        <f>5*2</f>
        <v>10</v>
      </c>
      <c r="E12" s="20"/>
      <c r="F12" s="20"/>
      <c r="G12" s="21"/>
    </row>
    <row r="13" spans="1:8" ht="24.95" customHeight="1" x14ac:dyDescent="0.25">
      <c r="A13" s="168" t="s">
        <v>43</v>
      </c>
      <c r="B13" s="169"/>
      <c r="C13" s="169"/>
      <c r="D13" s="22">
        <f>D11/D12</f>
        <v>0</v>
      </c>
      <c r="E13" s="23"/>
      <c r="F13" s="23"/>
      <c r="G13" s="24"/>
    </row>
  </sheetData>
  <sheetProtection algorithmName="SHA-512" hashValue="UqYL98ygFxScLw1YIJR3Pzifq5ErHz6d78Jnjj0R54xOLocQRnjXcZJDF72Z1cczagFvKMGqxJ9DAOX37i+9Uw==" saltValue="jWaJA4G40IpnbzTVIKRSxQ==" spinCount="100000" sheet="1" objects="1" scenarios="1" selectLockedCells="1"/>
  <mergeCells count="14">
    <mergeCell ref="E5:F5"/>
    <mergeCell ref="B2:G2"/>
    <mergeCell ref="A3:D3"/>
    <mergeCell ref="E3:F3"/>
    <mergeCell ref="A4:D4"/>
    <mergeCell ref="E4:F4"/>
    <mergeCell ref="A12:C12"/>
    <mergeCell ref="A13:C13"/>
    <mergeCell ref="E6:F6"/>
    <mergeCell ref="E7:F7"/>
    <mergeCell ref="E8:F8"/>
    <mergeCell ref="E9:F9"/>
    <mergeCell ref="A11:C11"/>
    <mergeCell ref="E10:F10"/>
  </mergeCells>
  <conditionalFormatting sqref="C8">
    <cfRule type="cellIs" dxfId="33" priority="49" stopIfTrue="1" operator="equal">
      <formula>"Nicht zutreffend"</formula>
    </cfRule>
    <cfRule type="cellIs" dxfId="32" priority="50" stopIfTrue="1" operator="equal">
      <formula>"Unvollständig"</formula>
    </cfRule>
    <cfRule type="cellIs" dxfId="31" priority="51" stopIfTrue="1" operator="equal">
      <formula>"Nein"</formula>
    </cfRule>
    <cfRule type="cellIs" dxfId="30" priority="52" stopIfTrue="1" operator="equal">
      <formula>"Ja"</formula>
    </cfRule>
    <cfRule type="cellIs" dxfId="29" priority="53" stopIfTrue="1" operator="equal">
      <formula>"Auswahl"</formula>
    </cfRule>
  </conditionalFormatting>
  <conditionalFormatting sqref="C8">
    <cfRule type="cellIs" dxfId="28" priority="48" operator="equal">
      <formula>"Teilweise"</formula>
    </cfRule>
  </conditionalFormatting>
  <conditionalFormatting sqref="C7">
    <cfRule type="cellIs" dxfId="27" priority="43" stopIfTrue="1" operator="equal">
      <formula>"Nicht zutreffend"</formula>
    </cfRule>
    <cfRule type="cellIs" dxfId="26" priority="44" stopIfTrue="1" operator="equal">
      <formula>"Unvollständig"</formula>
    </cfRule>
    <cfRule type="cellIs" dxfId="25" priority="45" stopIfTrue="1" operator="equal">
      <formula>"Nein"</formula>
    </cfRule>
    <cfRule type="cellIs" dxfId="24" priority="46" stopIfTrue="1" operator="equal">
      <formula>"Geringer als 22.000 EUR"</formula>
    </cfRule>
    <cfRule type="cellIs" dxfId="23" priority="47" stopIfTrue="1" operator="equal">
      <formula>"Auswahl"</formula>
    </cfRule>
  </conditionalFormatting>
  <conditionalFormatting sqref="C7">
    <cfRule type="cellIs" dxfId="22" priority="42" operator="equal">
      <formula>"Größer als 22.000 EUR"</formula>
    </cfRule>
  </conditionalFormatting>
  <conditionalFormatting sqref="C9">
    <cfRule type="cellIs" dxfId="21" priority="29" stopIfTrue="1" operator="equal">
      <formula>"Nicht zutreffend"</formula>
    </cfRule>
    <cfRule type="cellIs" dxfId="20" priority="30" stopIfTrue="1" operator="equal">
      <formula>"Unvollständig"</formula>
    </cfRule>
    <cfRule type="cellIs" dxfId="19" priority="31" stopIfTrue="1" operator="equal">
      <formula>"Nein"</formula>
    </cfRule>
    <cfRule type="cellIs" dxfId="18" priority="32" stopIfTrue="1" operator="equal">
      <formula>"Ja"</formula>
    </cfRule>
    <cfRule type="cellIs" dxfId="17" priority="33" stopIfTrue="1" operator="equal">
      <formula>"Auswahl"</formula>
    </cfRule>
  </conditionalFormatting>
  <conditionalFormatting sqref="C9">
    <cfRule type="cellIs" dxfId="16" priority="28" operator="equal">
      <formula>"Teilweise"</formula>
    </cfRule>
  </conditionalFormatting>
  <conditionalFormatting sqref="C6">
    <cfRule type="cellIs" dxfId="15" priority="7" operator="equal">
      <formula>"2024"</formula>
    </cfRule>
    <cfRule type="containsText" dxfId="14" priority="8" operator="containsText" text="Nicht zutreffend">
      <formula>NOT(ISERROR(SEARCH("Nicht zutreffend",C6)))</formula>
    </cfRule>
    <cfRule type="cellIs" dxfId="13" priority="9" operator="equal">
      <formula>"2017"</formula>
    </cfRule>
    <cfRule type="cellIs" dxfId="12" priority="10" operator="equal">
      <formula>"2018"</formula>
    </cfRule>
    <cfRule type="cellIs" dxfId="11" priority="11" operator="equal">
      <formula>"2019"</formula>
    </cfRule>
    <cfRule type="cellIs" dxfId="10" priority="12" stopIfTrue="1" operator="equal">
      <formula>"2020"</formula>
    </cfRule>
    <cfRule type="cellIs" dxfId="9" priority="13" stopIfTrue="1" operator="equal">
      <formula>"2021"</formula>
    </cfRule>
    <cfRule type="cellIs" dxfId="8" priority="14" stopIfTrue="1" operator="equal">
      <formula>"2022"</formula>
    </cfRule>
    <cfRule type="cellIs" dxfId="7" priority="15" stopIfTrue="1" operator="equal">
      <formula>"2023"</formula>
    </cfRule>
  </conditionalFormatting>
  <conditionalFormatting sqref="C6">
    <cfRule type="cellIs" dxfId="6" priority="16" stopIfTrue="1" operator="equal">
      <formula>"Auswahl"</formula>
    </cfRule>
  </conditionalFormatting>
  <conditionalFormatting sqref="C10">
    <cfRule type="cellIs" dxfId="5" priority="2" stopIfTrue="1" operator="equal">
      <formula>"Nicht zutreffend"</formula>
    </cfRule>
    <cfRule type="cellIs" dxfId="4" priority="3" stopIfTrue="1" operator="equal">
      <formula>"Unvollständig"</formula>
    </cfRule>
    <cfRule type="cellIs" dxfId="3" priority="4" stopIfTrue="1" operator="equal">
      <formula>"Nein"</formula>
    </cfRule>
    <cfRule type="cellIs" dxfId="2" priority="5" stopIfTrue="1" operator="equal">
      <formula>"Ja"</formula>
    </cfRule>
    <cfRule type="cellIs" dxfId="1" priority="6" stopIfTrue="1" operator="equal">
      <formula>"Auswahl"</formula>
    </cfRule>
  </conditionalFormatting>
  <conditionalFormatting sqref="C10">
    <cfRule type="cellIs" dxfId="0" priority="1" operator="equal">
      <formula>"Teilweise"</formula>
    </cfRule>
  </conditionalFormatting>
  <dataValidations count="3">
    <dataValidation type="list" allowBlank="1" showInputMessage="1" sqref="C7" xr:uid="{00000000-0002-0000-0800-000000000000}">
      <formula1>"Auswahl,Geringer als 22.000 EUR,Größer als 22.000 EUR,Nicht zutreffend"</formula1>
    </dataValidation>
    <dataValidation type="list" allowBlank="1" showInputMessage="1" sqref="C8:C10" xr:uid="{00000000-0002-0000-0800-000001000000}">
      <formula1>"Auswahl,Ja,Nein,Teilweise,Nicht zutreffend"</formula1>
    </dataValidation>
    <dataValidation type="list" allowBlank="1" showInputMessage="1" sqref="C6" xr:uid="{00000000-0002-0000-0800-000002000000}">
      <formula1>"Auswahl,2024,2023,2022,2021,2020,2019,2018,2017,Nicht zutreffend"</formula1>
    </dataValidation>
  </dataValidations>
  <hyperlinks>
    <hyperlink ref="G6" r:id="rId1" display="https://www2.elkb.de/intranet/node/2067" xr:uid="{00000000-0004-0000-0800-000000000000}"/>
    <hyperlink ref="G10" r:id="rId2" display="https://de.cloud.fabasoft.com/folio/public/3td8agyut28el08vmqx0h0t6s1" xr:uid="{F78636F2-C806-4BE8-A46D-48CA1147D46A}"/>
  </hyperlinks>
  <pageMargins left="0.7" right="0.7" top="0.78740157499999996" bottom="0.78740157499999996" header="0.3" footer="0.3"/>
  <pageSetup paperSize="9" scale="38" fitToHeight="0" orientation="portrait" horizontalDpi="300" verticalDpi="300"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catsources="">
  <f:record>
    <f:field ref="FSCFOLIO_1_1001_SignaturesFldCtx_FSCFOLIO_1_1001_FieldLastSignature" text=""/>
    <f:field ref="FSCFOLIO_1_1001_SignaturesFldCtx_FSCFOLIO_1_1001_FieldLastSignatureBy" text=""/>
    <f:field ref="FSCFOLIO_1_1001_SignaturesFldCtx_FSCFOLIO_1_1001_FieldLastSignatureAt" date="" text=""/>
    <f:field ref="FSCFOLIO_1_1001_SignaturesFldCtx_FSCFOLIO_1_1001_FieldLastSignatureRemark" text=""/>
    <f:field ref="FSCFOLIO_1_1001_FieldCurrentUser" text="Gerd Eisenhuth"/>
    <f:field ref="FSCFOLIO_1_1001_FieldCurrentDate" text="09.05.2023 15:50"/>
    <f:field ref="objvalidfrom" date="" text="" edit="true"/>
    <f:field ref="objvalidto" date="" text="" edit="true"/>
    <f:field ref="FSCFOLIO_1_1001_FieldReleasedVersionDate" text=""/>
    <f:field ref="FSCFOLIO_1_1001_FieldReleasedVersionNr" text=""/>
    <f:field ref="objname" text="2023_04 Checkliste_Selbsteinschätzung" edit="true"/>
    <f:field ref="objsubject" text="Checkliste zur Selbsteinschätzung von Einrichtungen" edit="true"/>
    <f:field ref="objcreatedby" text="Pinkert Saskia"/>
    <f:field ref="objcreatedat" date="2023-02-20T15:51:19" text="20.02.2023 15:51:19"/>
    <f:field ref="objchangedby" text="Eisenhuth Gerd"/>
    <f:field ref="objmodifiedat" date="2023-05-09T15:49:15" text="09.05.2023 15:49:15"/>
    <f:field ref="objprimaryrelated__0_objname" text="Checkliste Selbsteinschätzung" edit="true"/>
    <f:field ref="objprimaryrelated__0_objsubject" text="" edit="true"/>
    <f:field ref="objprimaryrelated__0_objcreatedby" text="Pinkert Saskia"/>
    <f:field ref="objprimaryrelated__0_objcreatedat" date="2022-12-08T13:04:10" text="08.12.2022 13:04:10"/>
    <f:field ref="objprimaryrelated__0_objchangedby" text="Pinkert Saskia"/>
    <f:field ref="objprimaryrelated__0_objmodifiedat" date="2023-02-20T15:51:29" text="20.02.2023 15:51:29"/>
  </f:record>
  <f:display text="Unterschriften">
    <f:field ref="FSCFOLIO_1_1001_SignaturesFldCtx_FSCFOLIO_1_1001_FieldLastSignature" text="Letzte Unterschrift"/>
    <f:field ref="FSCFOLIO_1_1001_SignaturesFldCtx_FSCFOLIO_1_1001_FieldLastSignatureBy" text="Letzte Unterschrift von"/>
    <f:field ref="FSCFOLIO_1_1001_SignaturesFldCtx_FSCFOLIO_1_1001_FieldLastSignatureAt" text="Letzte Unterschrift am/um"/>
    <f:field ref="FSCFOLIO_1_1001_SignaturesFldCtx_FSCFOLIO_1_1001_FieldLastSignatureRemark" text="Bemerkung der letzten Unterschrift"/>
  </f:display>
  <f:display text="Allgemein">
    <f:field ref="FSCFOLIO_1_1001_FieldCurrentUser" text="Aktueller Benutzer"/>
    <f:field ref="FSCFOLIO_1_1001_FieldCurrentDate" text="Aktueller Zeitpunkt"/>
    <f:field ref="objvalidfrom" text="Gültig ab" dateonly="true"/>
    <f:field ref="objvalidto" text="Gültig bis" dateonly="true"/>
    <f:field ref="FSCFOLIO_1_1001_FieldReleasedVersionDate" text="Freigegebene Version vom"/>
    <f:field ref="FSCFOLIO_1_1001_FieldReleasedVersionNr" text="Freigegebene Versionsnummer"/>
    <f:field ref="objname" text="Name"/>
    <f:field ref="objsubject" text="Betreff"/>
    <f:field ref="objcreatedby" text="Erzeugt von"/>
    <f:field ref="objcreatedat" text="Erzeugt am/um"/>
    <f:field ref="objchangedby" text="Letzte Änderung von"/>
    <f:field ref="objmodifiedat" text="Letzte Änderung am/um"/>
  </f:display>
  <f:display text="Ursprungsort">
    <f:field ref="objprimaryrelated__0_objname" text="Name"/>
    <f:field ref="objprimaryrelated__0_objsubject" text="Betreff"/>
    <f:field ref="objprimaryrelated__0_objcreatedby" text="Erzeugt von"/>
    <f:field ref="objprimaryrelated__0_objcreatedat" text="Erzeugt am/um"/>
    <f:field ref="objprimaryrelated__0_objchangedby" text="Letzte Änderung von"/>
    <f:field ref="objprimaryrelated__0_objmodifiedat" text="Letzte Änderung am/um"/>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9</vt:i4>
      </vt:variant>
    </vt:vector>
  </HeadingPairs>
  <TitlesOfParts>
    <vt:vector size="20" baseType="lpstr">
      <vt:lpstr>Deckblatt</vt:lpstr>
      <vt:lpstr>Ergebnis</vt:lpstr>
      <vt:lpstr>I Datenschutz</vt:lpstr>
      <vt:lpstr>II IT-Sicherheit</vt:lpstr>
      <vt:lpstr>III Bau</vt:lpstr>
      <vt:lpstr>IV Haushaltswesen</vt:lpstr>
      <vt:lpstr>V Kassenwesen</vt:lpstr>
      <vt:lpstr>VI Rechnungswesen</vt:lpstr>
      <vt:lpstr>VII H &amp; Wirtschaftsführung</vt:lpstr>
      <vt:lpstr>Ampeln</vt:lpstr>
      <vt:lpstr>Steuerelemente</vt:lpstr>
      <vt:lpstr>Deckblatt!Druckbereich</vt:lpstr>
      <vt:lpstr>Ergebnis!Druckbereich</vt:lpstr>
      <vt:lpstr>'I Datenschutz'!Druckbereich</vt:lpstr>
      <vt:lpstr>'II IT-Sicherheit'!Druckbereich</vt:lpstr>
      <vt:lpstr>'III Bau'!Druckbereich</vt:lpstr>
      <vt:lpstr>'IV Haushaltswesen'!Druckbereich</vt:lpstr>
      <vt:lpstr>'V Kassenwesen'!Druckbereich</vt:lpstr>
      <vt:lpstr>'VI Rechnungswesen'!Druckbereich</vt:lpstr>
      <vt:lpstr>'VII H &amp; Wirtschaftsführung'!Druckbereich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Saskia.Pinkert</dc:creator>
  <cp:lastModifiedBy>Rochus.Reinhart</cp:lastModifiedBy>
  <cp:lastPrinted>2023-05-09T13:49:11Z</cp:lastPrinted>
  <dcterms:created xsi:type="dcterms:W3CDTF">2023-02-14T13:36:14Z</dcterms:created>
  <dcterms:modified xsi:type="dcterms:W3CDTF">2023-05-10T11:24:14Z</dcterms:modified>
</cp:coreProperties>
</file>